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Баланс эл.энергии" sheetId="1" r:id="rId1"/>
  </sheets>
  <externalReferences>
    <externalReference r:id="rId2"/>
  </externalReferences>
  <definedNames>
    <definedName name="god">[1]Титульный!$F$9</definedName>
    <definedName name="_xlnm.Print_Area" localSheetId="0">'Баланс эл.энергии'!$B$2:$S$37</definedName>
  </definedNames>
  <calcPr calcId="145621"/>
</workbook>
</file>

<file path=xl/calcChain.xml><?xml version="1.0" encoding="utf-8"?>
<calcChain xmlns="http://schemas.openxmlformats.org/spreadsheetml/2006/main">
  <c r="O37" i="1" l="1"/>
  <c r="J37" i="1"/>
  <c r="E37" i="1"/>
  <c r="O36" i="1"/>
  <c r="J36" i="1"/>
  <c r="E36" i="1"/>
  <c r="C36" i="1"/>
  <c r="S35" i="1"/>
  <c r="R35" i="1"/>
  <c r="Q35" i="1"/>
  <c r="P35" i="1"/>
  <c r="O35" i="1" s="1"/>
  <c r="N35" i="1"/>
  <c r="M35" i="1"/>
  <c r="L35" i="1"/>
  <c r="K35" i="1"/>
  <c r="J35" i="1" s="1"/>
  <c r="I35" i="1"/>
  <c r="H35" i="1"/>
  <c r="G35" i="1"/>
  <c r="F35" i="1"/>
  <c r="E35" i="1" s="1"/>
  <c r="O34" i="1"/>
  <c r="J34" i="1"/>
  <c r="E34" i="1"/>
  <c r="O33" i="1"/>
  <c r="J33" i="1"/>
  <c r="E33" i="1"/>
  <c r="O32" i="1"/>
  <c r="J32" i="1"/>
  <c r="E32" i="1"/>
  <c r="O31" i="1"/>
  <c r="J31" i="1"/>
  <c r="E31" i="1"/>
  <c r="S30" i="1"/>
  <c r="I30" i="1"/>
  <c r="O29" i="1"/>
  <c r="J29" i="1"/>
  <c r="E29" i="1"/>
  <c r="O27" i="1"/>
  <c r="J27" i="1"/>
  <c r="E27" i="1"/>
  <c r="O26" i="1"/>
  <c r="J26" i="1"/>
  <c r="E26" i="1"/>
  <c r="O25" i="1"/>
  <c r="J25" i="1"/>
  <c r="E25" i="1"/>
  <c r="O24" i="1"/>
  <c r="J24" i="1"/>
  <c r="E24" i="1"/>
  <c r="O23" i="1"/>
  <c r="J23" i="1"/>
  <c r="E23" i="1"/>
  <c r="O22" i="1"/>
  <c r="J22" i="1"/>
  <c r="E22" i="1"/>
  <c r="O21" i="1"/>
  <c r="J21" i="1"/>
  <c r="E21" i="1"/>
  <c r="O20" i="1"/>
  <c r="J20" i="1"/>
  <c r="E20" i="1"/>
  <c r="O19" i="1"/>
  <c r="J19" i="1"/>
  <c r="E19" i="1"/>
  <c r="O18" i="1"/>
  <c r="J18" i="1"/>
  <c r="E18" i="1"/>
  <c r="R17" i="1"/>
  <c r="O17" i="1" s="1"/>
  <c r="J17" i="1"/>
  <c r="E17" i="1"/>
  <c r="O16" i="1"/>
  <c r="J16" i="1"/>
  <c r="E16" i="1"/>
  <c r="S15" i="1"/>
  <c r="R15" i="1"/>
  <c r="R7" i="1" s="1"/>
  <c r="Q15" i="1"/>
  <c r="P15" i="1"/>
  <c r="O15" i="1" s="1"/>
  <c r="O7" i="1" s="1"/>
  <c r="N15" i="1"/>
  <c r="N7" i="1" s="1"/>
  <c r="M15" i="1"/>
  <c r="L15" i="1"/>
  <c r="K15" i="1"/>
  <c r="J15" i="1"/>
  <c r="J7" i="1" s="1"/>
  <c r="I15" i="1"/>
  <c r="H15" i="1"/>
  <c r="G15" i="1"/>
  <c r="F15" i="1"/>
  <c r="E15" i="1" s="1"/>
  <c r="O13" i="1"/>
  <c r="J13" i="1"/>
  <c r="E13" i="1"/>
  <c r="S8" i="1"/>
  <c r="R8" i="1"/>
  <c r="Q8" i="1"/>
  <c r="Q28" i="1" s="1"/>
  <c r="P8" i="1"/>
  <c r="P7" i="1" s="1"/>
  <c r="N8" i="1"/>
  <c r="M8" i="1"/>
  <c r="L8" i="1"/>
  <c r="L28" i="1" s="1"/>
  <c r="K8" i="1"/>
  <c r="K7" i="1" s="1"/>
  <c r="I8" i="1"/>
  <c r="H8" i="1"/>
  <c r="G8" i="1"/>
  <c r="G28" i="1" s="1"/>
  <c r="F8" i="1"/>
  <c r="F7" i="1" s="1"/>
  <c r="S7" i="1"/>
  <c r="Q7" i="1"/>
  <c r="Q30" i="1" s="1"/>
  <c r="M7" i="1"/>
  <c r="L7" i="1"/>
  <c r="L30" i="1" s="1"/>
  <c r="I7" i="1"/>
  <c r="I28" i="1" s="1"/>
  <c r="H7" i="1"/>
  <c r="H28" i="1" s="1"/>
  <c r="G7" i="1"/>
  <c r="G30" i="1" s="1"/>
  <c r="R28" i="1" l="1"/>
  <c r="R30" i="1"/>
  <c r="J28" i="1"/>
  <c r="N30" i="1"/>
  <c r="N28" i="1"/>
  <c r="F30" i="1"/>
  <c r="F28" i="1"/>
  <c r="K30" i="1"/>
  <c r="K28" i="1"/>
  <c r="P28" i="1"/>
  <c r="P30" i="1"/>
  <c r="E7" i="1"/>
  <c r="E28" i="1" s="1"/>
  <c r="O28" i="1"/>
  <c r="M28" i="1"/>
  <c r="H30" i="1"/>
  <c r="M30" i="1"/>
  <c r="S28" i="1"/>
</calcChain>
</file>

<file path=xl/sharedStrings.xml><?xml version="1.0" encoding="utf-8"?>
<sst xmlns="http://schemas.openxmlformats.org/spreadsheetml/2006/main" count="142" uniqueCount="78">
  <si>
    <t>Баланс электрической энергии по сетям ВН, СН1, СН2, и НН</t>
  </si>
  <si>
    <t>№ п.п.</t>
  </si>
  <si>
    <t>Показатели</t>
  </si>
  <si>
    <t>Ед. изм.</t>
  </si>
  <si>
    <t>2021 план</t>
  </si>
  <si>
    <t>2021 факт</t>
  </si>
  <si>
    <t>2022 план</t>
  </si>
  <si>
    <t>Всего</t>
  </si>
  <si>
    <t>ВН</t>
  </si>
  <si>
    <t>СН1</t>
  </si>
  <si>
    <t>СН2</t>
  </si>
  <si>
    <t>НН</t>
  </si>
  <si>
    <t>6.1</t>
  </si>
  <si>
    <t>6.2</t>
  </si>
  <si>
    <t>6.3</t>
  </si>
  <si>
    <t>6.4</t>
  </si>
  <si>
    <t>6.5</t>
  </si>
  <si>
    <t>5.1</t>
  </si>
  <si>
    <t>5.2</t>
  </si>
  <si>
    <t>5.3</t>
  </si>
  <si>
    <t>5.4</t>
  </si>
  <si>
    <t>5.5</t>
  </si>
  <si>
    <t>1</t>
  </si>
  <si>
    <t>Поступление эл.энергии в сеть, ВСЕГО</t>
  </si>
  <si>
    <t>млн.кВтч.</t>
  </si>
  <si>
    <t>1.1</t>
  </si>
  <si>
    <t>из смежной сети, всего, в том числе из сети:</t>
  </si>
  <si>
    <t>x</t>
  </si>
  <si>
    <t>1.1.1</t>
  </si>
  <si>
    <t>МСК</t>
  </si>
  <si>
    <t>1.1.2</t>
  </si>
  <si>
    <t>1.1.3</t>
  </si>
  <si>
    <t>1.1.4</t>
  </si>
  <si>
    <t>1.2</t>
  </si>
  <si>
    <t xml:space="preserve">от электростанций ПЭ </t>
  </si>
  <si>
    <t>1.3</t>
  </si>
  <si>
    <t>от других поставщиков (в т.ч. с оптового рынка)</t>
  </si>
  <si>
    <t>1.4</t>
  </si>
  <si>
    <t xml:space="preserve">поступление эл. энергии от других организаций </t>
  </si>
  <si>
    <t>1.4.1</t>
  </si>
  <si>
    <t>Уренгойский филиал ООО "Газпром энерго"</t>
  </si>
  <si>
    <t>1.4.2</t>
  </si>
  <si>
    <t>ОАО "РЖД" Свердловская дирекция по энергообеспечению</t>
  </si>
  <si>
    <t>1.4.3</t>
  </si>
  <si>
    <t>АО "Тюменьэнерго"</t>
  </si>
  <si>
    <t>1.4.4</t>
  </si>
  <si>
    <t>АО "Уренгойгорэлектросеть"</t>
  </si>
  <si>
    <t>1.4.5</t>
  </si>
  <si>
    <t>МУП "Надымские городские электрические сети"</t>
  </si>
  <si>
    <t>1.4.6</t>
  </si>
  <si>
    <t>ОАО Уренгойская ГРЭС филиал ОАО "ОКГ-1"</t>
  </si>
  <si>
    <t>1.4.8</t>
  </si>
  <si>
    <t>1.4.9</t>
  </si>
  <si>
    <t>1.4.10</t>
  </si>
  <si>
    <t>1.4.11</t>
  </si>
  <si>
    <t>1.4.12</t>
  </si>
  <si>
    <t>2</t>
  </si>
  <si>
    <t xml:space="preserve">Потери электроэнергии в сети </t>
  </si>
  <si>
    <t>2.1</t>
  </si>
  <si>
    <t>то же в %</t>
  </si>
  <si>
    <t>%</t>
  </si>
  <si>
    <t>3</t>
  </si>
  <si>
    <t>Расход электроэнергии на произв и хознужды</t>
  </si>
  <si>
    <t>4</t>
  </si>
  <si>
    <t>Полезный отпуск из сети, в том числе:</t>
  </si>
  <si>
    <t>4.1</t>
  </si>
  <si>
    <t>собственным потребителям, из них:</t>
  </si>
  <si>
    <t>4.1.1</t>
  </si>
  <si>
    <t>потребителям, присоединенным к центру питания на генераторном напряжении</t>
  </si>
  <si>
    <t>4.1.2</t>
  </si>
  <si>
    <t>потребителям присоединенным к сетям МСК (последняя миля)</t>
  </si>
  <si>
    <t>4.2</t>
  </si>
  <si>
    <t>потребителям оптового рынка</t>
  </si>
  <si>
    <t>4.3</t>
  </si>
  <si>
    <t>сальдо переток в другие организации</t>
  </si>
  <si>
    <t>4.3.1</t>
  </si>
  <si>
    <t>4.4</t>
  </si>
  <si>
    <t>сальдо переток в сопредельные регионы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</si>
</sst>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11" x14ac:knownFonts="1">
    <font>
      <sz val="10"/>
      <name val="Arial"/>
    </font>
    <font>
      <sz val="10"/>
      <color theme="1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1"/>
      <color theme="1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sz val="10"/>
      <name val="Arial Cyr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Border="0">
      <alignment horizontal="center" vertical="center" wrapText="1"/>
    </xf>
    <xf numFmtId="0" fontId="4" fillId="0" borderId="6" applyBorder="0">
      <alignment horizontal="center" vertical="center" wrapText="1"/>
    </xf>
    <xf numFmtId="4" fontId="7" fillId="3" borderId="0" applyBorder="0">
      <alignment horizontal="right"/>
    </xf>
    <xf numFmtId="4" fontId="7" fillId="5" borderId="18" applyBorder="0">
      <alignment horizontal="right"/>
    </xf>
    <xf numFmtId="0" fontId="9" fillId="0" borderId="0"/>
  </cellStyleXfs>
  <cellXfs count="80">
    <xf numFmtId="0" fontId="0" fillId="0" borderId="0" xfId="0"/>
    <xf numFmtId="0" fontId="1" fillId="0" borderId="0" xfId="0" applyFont="1"/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5" fillId="0" borderId="7" xfId="2" applyFont="1" applyBorder="1" applyProtection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 vertical="center" wrapText="1"/>
    </xf>
    <xf numFmtId="0" fontId="5" fillId="0" borderId="7" xfId="2" applyFont="1" applyFill="1" applyBorder="1" applyProtection="1">
      <alignment horizontal="center" vertical="center" wrapText="1"/>
    </xf>
    <xf numFmtId="0" fontId="5" fillId="0" borderId="8" xfId="2" applyFont="1" applyFill="1" applyBorder="1" applyProtection="1">
      <alignment horizontal="center" vertical="center" wrapText="1"/>
    </xf>
    <xf numFmtId="0" fontId="5" fillId="0" borderId="9" xfId="2" applyFont="1" applyFill="1" applyBorder="1" applyProtection="1">
      <alignment horizontal="center" vertical="center" wrapText="1"/>
    </xf>
    <xf numFmtId="0" fontId="5" fillId="0" borderId="8" xfId="2" applyFont="1" applyBorder="1" applyProtection="1">
      <alignment horizontal="center" vertical="center" wrapText="1"/>
    </xf>
    <xf numFmtId="0" fontId="5" fillId="0" borderId="9" xfId="2" applyFont="1" applyBorder="1" applyProtection="1">
      <alignment horizontal="center" vertical="center" wrapText="1"/>
    </xf>
    <xf numFmtId="0" fontId="5" fillId="0" borderId="10" xfId="2" applyFont="1" applyBorder="1" applyProtection="1">
      <alignment horizontal="center" vertical="center" wrapText="1"/>
    </xf>
    <xf numFmtId="0" fontId="5" fillId="0" borderId="11" xfId="2" applyFont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 vertical="center" wrapText="1"/>
    </xf>
    <xf numFmtId="0" fontId="5" fillId="0" borderId="10" xfId="2" applyFont="1" applyBorder="1" applyProtection="1">
      <alignment horizontal="center" vertical="center" wrapText="1"/>
    </xf>
    <xf numFmtId="0" fontId="5" fillId="0" borderId="11" xfId="2" applyFont="1" applyBorder="1" applyProtection="1">
      <alignment horizontal="center" vertical="center" wrapText="1"/>
    </xf>
    <xf numFmtId="0" fontId="5" fillId="0" borderId="12" xfId="2" applyFont="1" applyBorder="1" applyProtection="1">
      <alignment horizontal="center" vertical="center" wrapText="1"/>
    </xf>
    <xf numFmtId="0" fontId="6" fillId="0" borderId="13" xfId="2" applyFont="1" applyBorder="1" applyProtection="1">
      <alignment horizontal="center" vertical="center" wrapText="1"/>
    </xf>
    <xf numFmtId="0" fontId="6" fillId="0" borderId="14" xfId="2" applyFont="1" applyBorder="1" applyAlignment="1" applyProtection="1">
      <alignment horizontal="center" vertical="center" wrapText="1"/>
    </xf>
    <xf numFmtId="0" fontId="6" fillId="0" borderId="15" xfId="2" applyFont="1" applyBorder="1" applyAlignment="1" applyProtection="1">
      <alignment horizontal="center" vertical="center" wrapText="1"/>
    </xf>
    <xf numFmtId="49" fontId="6" fillId="0" borderId="13" xfId="2" applyNumberFormat="1" applyFont="1" applyBorder="1" applyProtection="1">
      <alignment horizontal="center" vertical="center" wrapText="1"/>
    </xf>
    <xf numFmtId="49" fontId="6" fillId="0" borderId="14" xfId="2" applyNumberFormat="1" applyFont="1" applyBorder="1" applyProtection="1">
      <alignment horizontal="center" vertical="center" wrapText="1"/>
    </xf>
    <xf numFmtId="49" fontId="6" fillId="0" borderId="15" xfId="2" applyNumberFormat="1" applyFont="1" applyBorder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left" vertical="top" indent="1"/>
    </xf>
    <xf numFmtId="49" fontId="6" fillId="0" borderId="8" xfId="0" applyNumberFormat="1" applyFont="1" applyBorder="1" applyAlignment="1" applyProtection="1">
      <alignment vertical="top" wrapText="1"/>
    </xf>
    <xf numFmtId="0" fontId="6" fillId="2" borderId="9" xfId="1" applyFont="1" applyFill="1" applyBorder="1" applyAlignment="1" applyProtection="1">
      <alignment horizontal="center" vertical="center" wrapText="1"/>
    </xf>
    <xf numFmtId="4" fontId="6" fillId="3" borderId="16" xfId="3" applyFont="1" applyBorder="1" applyProtection="1">
      <alignment horizontal="right"/>
    </xf>
    <xf numFmtId="4" fontId="6" fillId="3" borderId="8" xfId="3" applyFont="1" applyBorder="1" applyProtection="1">
      <alignment horizontal="right"/>
    </xf>
    <xf numFmtId="4" fontId="6" fillId="3" borderId="9" xfId="3" applyFont="1" applyBorder="1" applyProtection="1">
      <alignment horizontal="right"/>
    </xf>
    <xf numFmtId="4" fontId="6" fillId="3" borderId="7" xfId="3" applyFont="1" applyBorder="1" applyProtection="1">
      <alignment horizontal="right"/>
    </xf>
    <xf numFmtId="49" fontId="6" fillId="0" borderId="17" xfId="0" applyNumberFormat="1" applyFont="1" applyBorder="1" applyAlignment="1" applyProtection="1">
      <alignment horizontal="left" vertical="top" indent="1"/>
    </xf>
    <xf numFmtId="49" fontId="6" fillId="0" borderId="18" xfId="0" applyNumberFormat="1" applyFont="1" applyBorder="1" applyAlignment="1" applyProtection="1">
      <alignment horizontal="left" vertical="top" wrapText="1" indent="3"/>
    </xf>
    <xf numFmtId="0" fontId="6" fillId="2" borderId="19" xfId="1" applyFont="1" applyFill="1" applyBorder="1" applyAlignment="1" applyProtection="1">
      <alignment horizontal="center" vertical="center" wrapText="1"/>
    </xf>
    <xf numFmtId="49" fontId="6" fillId="0" borderId="20" xfId="0" applyNumberFormat="1" applyFont="1" applyBorder="1" applyAlignment="1" applyProtection="1">
      <alignment horizontal="center" vertical="top"/>
    </xf>
    <xf numFmtId="4" fontId="6" fillId="3" borderId="18" xfId="3" applyFont="1" applyBorder="1" applyProtection="1">
      <alignment horizontal="right"/>
    </xf>
    <xf numFmtId="4" fontId="6" fillId="3" borderId="19" xfId="3" applyFont="1" applyBorder="1" applyProtection="1">
      <alignment horizontal="right"/>
    </xf>
    <xf numFmtId="49" fontId="6" fillId="0" borderId="17" xfId="0" applyNumberFormat="1" applyFont="1" applyBorder="1" applyAlignment="1" applyProtection="1">
      <alignment horizontal="center" vertical="top"/>
    </xf>
    <xf numFmtId="49" fontId="6" fillId="0" borderId="18" xfId="0" applyNumberFormat="1" applyFont="1" applyBorder="1" applyAlignment="1" applyProtection="1">
      <alignment horizontal="left" vertical="top" wrapText="1" indent="5"/>
    </xf>
    <xf numFmtId="2" fontId="6" fillId="4" borderId="18" xfId="0" applyNumberFormat="1" applyFont="1" applyFill="1" applyBorder="1" applyAlignment="1" applyProtection="1">
      <alignment vertical="top"/>
      <protection locked="0"/>
    </xf>
    <xf numFmtId="2" fontId="6" fillId="4" borderId="19" xfId="0" applyNumberFormat="1" applyFont="1" applyFill="1" applyBorder="1" applyAlignment="1" applyProtection="1">
      <alignment vertical="top"/>
      <protection locked="0"/>
    </xf>
    <xf numFmtId="2" fontId="6" fillId="4" borderId="18" xfId="4" applyNumberFormat="1" applyFont="1" applyFill="1" applyBorder="1" applyProtection="1">
      <alignment horizontal="right"/>
      <protection locked="0"/>
    </xf>
    <xf numFmtId="2" fontId="6" fillId="4" borderId="19" xfId="4" applyNumberFormat="1" applyFont="1" applyFill="1" applyBorder="1" applyProtection="1">
      <alignment horizontal="right"/>
      <protection locked="0"/>
    </xf>
    <xf numFmtId="4" fontId="6" fillId="3" borderId="17" xfId="3" applyFont="1" applyBorder="1" applyProtection="1">
      <alignment horizontal="right"/>
    </xf>
    <xf numFmtId="4" fontId="6" fillId="3" borderId="20" xfId="3" applyFont="1" applyBorder="1" applyProtection="1">
      <alignment horizontal="right"/>
    </xf>
    <xf numFmtId="4" fontId="6" fillId="3" borderId="18" xfId="4" applyFont="1" applyFill="1" applyBorder="1" applyProtection="1">
      <alignment horizontal="right"/>
    </xf>
    <xf numFmtId="4" fontId="6" fillId="3" borderId="19" xfId="4" applyFont="1" applyFill="1" applyBorder="1" applyProtection="1">
      <alignment horizontal="right"/>
    </xf>
    <xf numFmtId="4" fontId="6" fillId="3" borderId="20" xfId="3" applyNumberFormat="1" applyFont="1" applyBorder="1" applyProtection="1">
      <alignment horizontal="right"/>
    </xf>
    <xf numFmtId="4" fontId="6" fillId="3" borderId="18" xfId="4" applyNumberFormat="1" applyFont="1" applyFill="1" applyBorder="1" applyProtection="1">
      <alignment horizontal="right"/>
    </xf>
    <xf numFmtId="4" fontId="6" fillId="3" borderId="19" xfId="4" applyNumberFormat="1" applyFont="1" applyFill="1" applyBorder="1" applyProtection="1">
      <alignment horizontal="right"/>
    </xf>
    <xf numFmtId="164" fontId="1" fillId="0" borderId="0" xfId="0" applyNumberFormat="1" applyFont="1"/>
    <xf numFmtId="4" fontId="1" fillId="0" borderId="0" xfId="0" applyNumberFormat="1" applyFont="1"/>
    <xf numFmtId="49" fontId="1" fillId="6" borderId="18" xfId="0" applyNumberFormat="1" applyFont="1" applyFill="1" applyBorder="1" applyAlignment="1" applyProtection="1">
      <alignment vertical="top"/>
      <protection locked="0"/>
    </xf>
    <xf numFmtId="4" fontId="6" fillId="3" borderId="20" xfId="3" applyFont="1" applyFill="1" applyBorder="1" applyProtection="1">
      <alignment horizontal="right"/>
    </xf>
    <xf numFmtId="4" fontId="6" fillId="3" borderId="17" xfId="3" applyFont="1" applyFill="1" applyBorder="1" applyProtection="1">
      <alignment horizontal="right"/>
    </xf>
    <xf numFmtId="2" fontId="7" fillId="4" borderId="18" xfId="4" applyNumberFormat="1" applyFont="1" applyFill="1" applyBorder="1" applyProtection="1">
      <alignment horizontal="right"/>
      <protection locked="0"/>
    </xf>
    <xf numFmtId="2" fontId="8" fillId="4" borderId="19" xfId="4" applyNumberFormat="1" applyFont="1" applyFill="1" applyBorder="1" applyProtection="1">
      <alignment horizontal="right"/>
      <protection locked="0"/>
    </xf>
    <xf numFmtId="2" fontId="8" fillId="4" borderId="18" xfId="4" applyNumberFormat="1" applyFont="1" applyFill="1" applyBorder="1" applyProtection="1">
      <alignment horizontal="right"/>
      <protection locked="0"/>
    </xf>
    <xf numFmtId="2" fontId="7" fillId="4" borderId="19" xfId="4" applyNumberFormat="1" applyFont="1" applyFill="1" applyBorder="1" applyProtection="1">
      <alignment horizontal="right"/>
      <protection locked="0"/>
    </xf>
    <xf numFmtId="2" fontId="6" fillId="5" borderId="18" xfId="4" applyNumberFormat="1" applyFont="1" applyBorder="1" applyProtection="1">
      <alignment horizontal="right"/>
      <protection locked="0"/>
    </xf>
    <xf numFmtId="2" fontId="6" fillId="5" borderId="19" xfId="4" applyNumberFormat="1" applyFont="1" applyBorder="1" applyProtection="1">
      <alignment horizontal="right"/>
      <protection locked="0"/>
    </xf>
    <xf numFmtId="49" fontId="6" fillId="0" borderId="18" xfId="0" applyNumberFormat="1" applyFont="1" applyBorder="1" applyAlignment="1" applyProtection="1">
      <alignment vertical="top" wrapText="1"/>
    </xf>
    <xf numFmtId="4" fontId="6" fillId="7" borderId="18" xfId="3" applyFont="1" applyFill="1" applyBorder="1" applyProtection="1">
      <alignment horizontal="right"/>
    </xf>
    <xf numFmtId="4" fontId="6" fillId="7" borderId="19" xfId="3" applyFont="1" applyFill="1" applyBorder="1" applyProtection="1">
      <alignment horizontal="right"/>
    </xf>
    <xf numFmtId="49" fontId="6" fillId="0" borderId="18" xfId="0" applyNumberFormat="1" applyFont="1" applyBorder="1" applyAlignment="1" applyProtection="1">
      <alignment vertical="center" wrapText="1"/>
    </xf>
    <xf numFmtId="4" fontId="6" fillId="5" borderId="18" xfId="5" applyNumberFormat="1" applyFont="1" applyFill="1" applyBorder="1" applyAlignment="1" applyProtection="1">
      <alignment vertical="center" wrapText="1"/>
      <protection locked="0"/>
    </xf>
    <xf numFmtId="4" fontId="6" fillId="5" borderId="19" xfId="5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horizontal="left" vertical="top" indent="1"/>
    </xf>
    <xf numFmtId="49" fontId="6" fillId="0" borderId="11" xfId="0" applyNumberFormat="1" applyFont="1" applyBorder="1" applyAlignment="1" applyProtection="1">
      <alignment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4" fontId="6" fillId="3" borderId="10" xfId="3" applyFont="1" applyBorder="1" applyProtection="1">
      <alignment horizontal="right"/>
    </xf>
    <xf numFmtId="2" fontId="6" fillId="5" borderId="11" xfId="4" applyNumberFormat="1" applyFont="1" applyBorder="1" applyProtection="1">
      <alignment horizontal="right"/>
      <protection locked="0"/>
    </xf>
    <xf numFmtId="2" fontId="6" fillId="5" borderId="12" xfId="4" applyNumberFormat="1" applyFont="1" applyBorder="1" applyProtection="1">
      <alignment horizontal="right"/>
      <protection locked="0"/>
    </xf>
    <xf numFmtId="4" fontId="6" fillId="3" borderId="21" xfId="3" applyFont="1" applyBorder="1" applyProtection="1">
      <alignment horizontal="right"/>
    </xf>
    <xf numFmtId="2" fontId="1" fillId="0" borderId="0" xfId="0" applyNumberFormat="1" applyFont="1"/>
    <xf numFmtId="2" fontId="10" fillId="0" borderId="0" xfId="0" applyNumberFormat="1" applyFont="1"/>
  </cellXfs>
  <cellStyles count="6">
    <cellStyle name="Заголовок" xfId="1"/>
    <cellStyle name="ЗаголовокСтолбца" xfId="2"/>
    <cellStyle name="Значение" xfId="4"/>
    <cellStyle name="Обычный" xfId="0" builtinId="0"/>
    <cellStyle name="Обычный_Образец шаблона Сетевые организации" xfId="5"/>
    <cellStyle name="Формула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Server\&#1085;&#1091;&#1078;&#1085;&#1072;&#1103;%20&#1087;&#1072;&#1087;&#1082;&#1072;\&#1056;&#1069;&#1050;%202012\TSET.NET.5.72.1%20(2012&#1075;&#1086;&#107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Титульный"/>
      <sheetName val="3"/>
      <sheetName val="4"/>
      <sheetName val="5"/>
      <sheetName val="16"/>
      <sheetName val="17"/>
      <sheetName val="17.1"/>
      <sheetName val="24"/>
      <sheetName val="25"/>
      <sheetName val="P2.1"/>
      <sheetName val="P2.2"/>
      <sheetName val="прочие"/>
      <sheetName val="производство"/>
      <sheetName val="инвестиции"/>
      <sheetName val="свод"/>
      <sheetName val="Проверка"/>
      <sheetName val="REESTR_ORG"/>
      <sheetName val="REESTR"/>
      <sheetName val="REESTR_FILTER"/>
      <sheetName val="et_union"/>
      <sheetName val="TEHSHEET"/>
      <sheetName val="et_union_h"/>
      <sheetName val="et_union_v"/>
      <sheetName val="Заголовок"/>
      <sheetName val="Заголовок2"/>
      <sheetName val="modChange"/>
      <sheetName val="23"/>
    </sheetNames>
    <sheetDataSet>
      <sheetData sheetId="0" refreshError="1"/>
      <sheetData sheetId="1" refreshError="1"/>
      <sheetData sheetId="2" refreshError="1">
        <row r="9">
          <cell r="F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showGridLines="0"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2" sqref="B2:S2"/>
    </sheetView>
  </sheetViews>
  <sheetFormatPr defaultRowHeight="12.75" x14ac:dyDescent="0.2"/>
  <cols>
    <col min="1" max="2" width="9.140625" style="1"/>
    <col min="3" max="3" width="41.5703125" style="1" customWidth="1"/>
    <col min="4" max="4" width="9.85546875" style="1" customWidth="1"/>
    <col min="5" max="19" width="8.7109375" style="1" customWidth="1"/>
    <col min="20" max="20" width="16.85546875" style="1" customWidth="1"/>
    <col min="21" max="21" width="17.7109375" style="1" customWidth="1"/>
    <col min="22" max="16384" width="9.140625" style="1"/>
  </cols>
  <sheetData>
    <row r="1" spans="2:21" ht="13.5" thickBot="1" x14ac:dyDescent="0.25"/>
    <row r="2" spans="2:21" ht="16.5" customHeight="1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21" ht="13.5" thickBo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2:21" ht="13.15" customHeight="1" x14ac:dyDescent="0.2">
      <c r="B4" s="8" t="s">
        <v>1</v>
      </c>
      <c r="C4" s="9" t="s">
        <v>2</v>
      </c>
      <c r="D4" s="10" t="s">
        <v>3</v>
      </c>
      <c r="E4" s="11" t="s">
        <v>4</v>
      </c>
      <c r="F4" s="12"/>
      <c r="G4" s="12"/>
      <c r="H4" s="12"/>
      <c r="I4" s="13"/>
      <c r="J4" s="8" t="s">
        <v>5</v>
      </c>
      <c r="K4" s="14"/>
      <c r="L4" s="14"/>
      <c r="M4" s="14"/>
      <c r="N4" s="15"/>
      <c r="O4" s="8" t="s">
        <v>6</v>
      </c>
      <c r="P4" s="14"/>
      <c r="Q4" s="14"/>
      <c r="R4" s="14"/>
      <c r="S4" s="15"/>
    </row>
    <row r="5" spans="2:21" ht="13.5" thickBot="1" x14ac:dyDescent="0.25">
      <c r="B5" s="16"/>
      <c r="C5" s="17"/>
      <c r="D5" s="18"/>
      <c r="E5" s="19" t="s">
        <v>7</v>
      </c>
      <c r="F5" s="20" t="s">
        <v>8</v>
      </c>
      <c r="G5" s="20" t="s">
        <v>9</v>
      </c>
      <c r="H5" s="20" t="s">
        <v>10</v>
      </c>
      <c r="I5" s="21" t="s">
        <v>11</v>
      </c>
      <c r="J5" s="19" t="s">
        <v>7</v>
      </c>
      <c r="K5" s="20" t="s">
        <v>8</v>
      </c>
      <c r="L5" s="20" t="s">
        <v>9</v>
      </c>
      <c r="M5" s="20" t="s">
        <v>10</v>
      </c>
      <c r="N5" s="21" t="s">
        <v>11</v>
      </c>
      <c r="O5" s="19" t="s">
        <v>7</v>
      </c>
      <c r="P5" s="20" t="s">
        <v>8</v>
      </c>
      <c r="Q5" s="20" t="s">
        <v>9</v>
      </c>
      <c r="R5" s="20" t="s">
        <v>10</v>
      </c>
      <c r="S5" s="21" t="s">
        <v>11</v>
      </c>
    </row>
    <row r="6" spans="2:21" ht="13.5" thickBot="1" x14ac:dyDescent="0.25">
      <c r="B6" s="22">
        <v>1</v>
      </c>
      <c r="C6" s="23">
        <v>2</v>
      </c>
      <c r="D6" s="24">
        <v>3</v>
      </c>
      <c r="E6" s="25" t="s">
        <v>12</v>
      </c>
      <c r="F6" s="26" t="s">
        <v>13</v>
      </c>
      <c r="G6" s="26" t="s">
        <v>14</v>
      </c>
      <c r="H6" s="26" t="s">
        <v>15</v>
      </c>
      <c r="I6" s="27" t="s">
        <v>16</v>
      </c>
      <c r="J6" s="25" t="s">
        <v>17</v>
      </c>
      <c r="K6" s="26" t="s">
        <v>18</v>
      </c>
      <c r="L6" s="26" t="s">
        <v>19</v>
      </c>
      <c r="M6" s="26" t="s">
        <v>20</v>
      </c>
      <c r="N6" s="27" t="s">
        <v>21</v>
      </c>
      <c r="O6" s="25" t="s">
        <v>12</v>
      </c>
      <c r="P6" s="26" t="s">
        <v>13</v>
      </c>
      <c r="Q6" s="26" t="s">
        <v>14</v>
      </c>
      <c r="R6" s="26" t="s">
        <v>15</v>
      </c>
      <c r="S6" s="27" t="s">
        <v>16</v>
      </c>
    </row>
    <row r="7" spans="2:21" x14ac:dyDescent="0.2">
      <c r="B7" s="28" t="s">
        <v>22</v>
      </c>
      <c r="C7" s="29" t="s">
        <v>23</v>
      </c>
      <c r="D7" s="30" t="s">
        <v>24</v>
      </c>
      <c r="E7" s="31">
        <f>E13+E14+E15</f>
        <v>20.233675999999999</v>
      </c>
      <c r="F7" s="32">
        <f>F8+F13+F14+F15</f>
        <v>13.818</v>
      </c>
      <c r="G7" s="32">
        <f>G8+G13+G14+G15</f>
        <v>0</v>
      </c>
      <c r="H7" s="32">
        <f>H8+H13+H14+H15</f>
        <v>18.834840999999997</v>
      </c>
      <c r="I7" s="33">
        <f>I8+I13+I14+I15</f>
        <v>2.8858179999999964</v>
      </c>
      <c r="J7" s="34">
        <f>J13+J14+J15</f>
        <v>22.018139999999999</v>
      </c>
      <c r="K7" s="32">
        <f>K8+K13+K14+K15</f>
        <v>14.474957000000002</v>
      </c>
      <c r="L7" s="32">
        <f>L8+L13+L14+L15</f>
        <v>0</v>
      </c>
      <c r="M7" s="32">
        <f>M8+M13+M14+M15</f>
        <v>19.834997000000001</v>
      </c>
      <c r="N7" s="33">
        <f>N8+N13+N14+N15</f>
        <v>2.450787</v>
      </c>
      <c r="O7" s="31">
        <f>O13+O14+O15</f>
        <v>18.807415966386554</v>
      </c>
      <c r="P7" s="32">
        <f>P8+P13+P14+P15</f>
        <v>14.362541999999998</v>
      </c>
      <c r="Q7" s="32">
        <f>Q8+Q13+Q14+Q15</f>
        <v>0</v>
      </c>
      <c r="R7" s="32">
        <f>R8+R13+R14+R15</f>
        <v>17.090632966386551</v>
      </c>
      <c r="S7" s="33">
        <f>S8+S13+S14+S15</f>
        <v>2.6032299999999986</v>
      </c>
    </row>
    <row r="8" spans="2:21" ht="26.45" customHeight="1" x14ac:dyDescent="0.2">
      <c r="B8" s="35" t="s">
        <v>25</v>
      </c>
      <c r="C8" s="36" t="s">
        <v>26</v>
      </c>
      <c r="D8" s="37" t="s">
        <v>24</v>
      </c>
      <c r="E8" s="38" t="s">
        <v>27</v>
      </c>
      <c r="F8" s="39">
        <f>F9+F10+F11+F12</f>
        <v>0</v>
      </c>
      <c r="G8" s="39">
        <f>G9+G10+G11+G12</f>
        <v>0</v>
      </c>
      <c r="H8" s="39">
        <f>H9+H10+H11+H12</f>
        <v>12.431165</v>
      </c>
      <c r="I8" s="40">
        <f>I9+I10+I11+I12</f>
        <v>2.8738179999999964</v>
      </c>
      <c r="J8" s="41" t="s">
        <v>27</v>
      </c>
      <c r="K8" s="39">
        <f>K9+K10+K11+K12</f>
        <v>0</v>
      </c>
      <c r="L8" s="39">
        <f>L9+L10+L11+L12</f>
        <v>0</v>
      </c>
      <c r="M8" s="39">
        <f>M9+M10+M11+M12</f>
        <v>12.304632</v>
      </c>
      <c r="N8" s="40">
        <f>N9+N10+N11+N12</f>
        <v>2.4379689999999998</v>
      </c>
      <c r="O8" s="38" t="s">
        <v>27</v>
      </c>
      <c r="P8" s="39">
        <f>P9+P10+P11+P12</f>
        <v>0</v>
      </c>
      <c r="Q8" s="39">
        <f>Q9+Q10+Q11+Q12</f>
        <v>0</v>
      </c>
      <c r="R8" s="39">
        <f>R9+R10+R11+R12</f>
        <v>12.658782999999998</v>
      </c>
      <c r="S8" s="40">
        <f>S9+S10+S11+S12</f>
        <v>2.5902059999999985</v>
      </c>
    </row>
    <row r="9" spans="2:21" ht="15.6" customHeight="1" x14ac:dyDescent="0.2">
      <c r="B9" s="35" t="s">
        <v>28</v>
      </c>
      <c r="C9" s="42" t="s">
        <v>29</v>
      </c>
      <c r="D9" s="37" t="s">
        <v>24</v>
      </c>
      <c r="E9" s="41" t="s">
        <v>27</v>
      </c>
      <c r="F9" s="43"/>
      <c r="G9" s="43"/>
      <c r="H9" s="43"/>
      <c r="I9" s="44"/>
      <c r="J9" s="41" t="s">
        <v>27</v>
      </c>
      <c r="K9" s="43"/>
      <c r="L9" s="43"/>
      <c r="M9" s="43"/>
      <c r="N9" s="44"/>
      <c r="O9" s="38" t="s">
        <v>27</v>
      </c>
      <c r="P9" s="43"/>
      <c r="Q9" s="43"/>
      <c r="R9" s="43"/>
      <c r="S9" s="44"/>
    </row>
    <row r="10" spans="2:21" ht="15.6" customHeight="1" x14ac:dyDescent="0.2">
      <c r="B10" s="35" t="s">
        <v>30</v>
      </c>
      <c r="C10" s="42" t="s">
        <v>8</v>
      </c>
      <c r="D10" s="37" t="s">
        <v>24</v>
      </c>
      <c r="E10" s="41" t="s">
        <v>27</v>
      </c>
      <c r="F10" s="45"/>
      <c r="G10" s="45"/>
      <c r="H10" s="45">
        <v>12.431165</v>
      </c>
      <c r="I10" s="46"/>
      <c r="J10" s="41" t="s">
        <v>27</v>
      </c>
      <c r="K10" s="45"/>
      <c r="L10" s="45"/>
      <c r="M10" s="45">
        <v>12.304632</v>
      </c>
      <c r="N10" s="46"/>
      <c r="O10" s="38" t="s">
        <v>27</v>
      </c>
      <c r="P10" s="45"/>
      <c r="Q10" s="45"/>
      <c r="R10" s="45">
        <v>12.658782999999998</v>
      </c>
      <c r="S10" s="46"/>
    </row>
    <row r="11" spans="2:21" ht="15.6" customHeight="1" x14ac:dyDescent="0.2">
      <c r="B11" s="35" t="s">
        <v>31</v>
      </c>
      <c r="C11" s="42" t="s">
        <v>9</v>
      </c>
      <c r="D11" s="37" t="s">
        <v>24</v>
      </c>
      <c r="E11" s="41" t="s">
        <v>27</v>
      </c>
      <c r="F11" s="45"/>
      <c r="G11" s="45"/>
      <c r="H11" s="45"/>
      <c r="I11" s="46"/>
      <c r="J11" s="41" t="s">
        <v>27</v>
      </c>
      <c r="K11" s="45"/>
      <c r="L11" s="45"/>
      <c r="M11" s="45"/>
      <c r="N11" s="46"/>
      <c r="O11" s="38" t="s">
        <v>27</v>
      </c>
      <c r="P11" s="45"/>
      <c r="Q11" s="45"/>
      <c r="R11" s="45"/>
      <c r="S11" s="46"/>
    </row>
    <row r="12" spans="2:21" ht="15.6" customHeight="1" x14ac:dyDescent="0.2">
      <c r="B12" s="35" t="s">
        <v>32</v>
      </c>
      <c r="C12" s="42" t="s">
        <v>10</v>
      </c>
      <c r="D12" s="37" t="s">
        <v>24</v>
      </c>
      <c r="E12" s="41" t="s">
        <v>27</v>
      </c>
      <c r="F12" s="45"/>
      <c r="G12" s="45"/>
      <c r="H12" s="45"/>
      <c r="I12" s="46">
        <v>2.8738179999999964</v>
      </c>
      <c r="J12" s="41" t="s">
        <v>27</v>
      </c>
      <c r="K12" s="45"/>
      <c r="L12" s="45"/>
      <c r="M12" s="45"/>
      <c r="N12" s="46">
        <v>2.4379689999999998</v>
      </c>
      <c r="O12" s="38" t="s">
        <v>27</v>
      </c>
      <c r="P12" s="45"/>
      <c r="Q12" s="45"/>
      <c r="R12" s="45"/>
      <c r="S12" s="46">
        <v>2.5902059999999985</v>
      </c>
    </row>
    <row r="13" spans="2:21" ht="21.6" customHeight="1" x14ac:dyDescent="0.2">
      <c r="B13" s="35" t="s">
        <v>33</v>
      </c>
      <c r="C13" s="36" t="s">
        <v>34</v>
      </c>
      <c r="D13" s="37" t="s">
        <v>24</v>
      </c>
      <c r="E13" s="47">
        <f>SUM(F13:I13)</f>
        <v>0</v>
      </c>
      <c r="F13" s="45"/>
      <c r="G13" s="45"/>
      <c r="H13" s="45"/>
      <c r="I13" s="46"/>
      <c r="J13" s="47">
        <f>SUM(K13:N13)</f>
        <v>0</v>
      </c>
      <c r="K13" s="45"/>
      <c r="L13" s="45"/>
      <c r="M13" s="45"/>
      <c r="N13" s="46"/>
      <c r="O13" s="48">
        <f>SUM(P13:S13)</f>
        <v>0</v>
      </c>
      <c r="P13" s="45"/>
      <c r="Q13" s="45"/>
      <c r="R13" s="45"/>
      <c r="S13" s="46"/>
    </row>
    <row r="14" spans="2:21" ht="25.15" customHeight="1" x14ac:dyDescent="0.2">
      <c r="B14" s="35" t="s">
        <v>35</v>
      </c>
      <c r="C14" s="36" t="s">
        <v>36</v>
      </c>
      <c r="D14" s="37" t="s">
        <v>24</v>
      </c>
      <c r="E14" s="47">
        <v>0</v>
      </c>
      <c r="F14" s="49">
        <v>0</v>
      </c>
      <c r="G14" s="49">
        <v>0</v>
      </c>
      <c r="H14" s="49">
        <v>0</v>
      </c>
      <c r="I14" s="50">
        <v>0</v>
      </c>
      <c r="J14" s="47">
        <v>0</v>
      </c>
      <c r="K14" s="49">
        <v>0</v>
      </c>
      <c r="L14" s="49">
        <v>0</v>
      </c>
      <c r="M14" s="49">
        <v>0</v>
      </c>
      <c r="N14" s="50">
        <v>0</v>
      </c>
      <c r="O14" s="48">
        <v>0</v>
      </c>
      <c r="P14" s="49">
        <v>0</v>
      </c>
      <c r="Q14" s="49">
        <v>0</v>
      </c>
      <c r="R14" s="49">
        <v>0</v>
      </c>
      <c r="S14" s="50">
        <v>0</v>
      </c>
    </row>
    <row r="15" spans="2:21" ht="22.5" x14ac:dyDescent="0.2">
      <c r="B15" s="35" t="s">
        <v>37</v>
      </c>
      <c r="C15" s="36" t="s">
        <v>38</v>
      </c>
      <c r="D15" s="37" t="s">
        <v>24</v>
      </c>
      <c r="E15" s="47">
        <f t="shared" ref="E15:E26" si="0">SUM(F15:I15)</f>
        <v>20.233675999999999</v>
      </c>
      <c r="F15" s="49">
        <f>SUM(F16:F26)</f>
        <v>13.818</v>
      </c>
      <c r="G15" s="49">
        <f>SUM(G16:G26)</f>
        <v>0</v>
      </c>
      <c r="H15" s="49">
        <f>SUM(H16:H26)</f>
        <v>6.403675999999999</v>
      </c>
      <c r="I15" s="50">
        <f>SUM(I16:I26)</f>
        <v>1.2000000000000004E-2</v>
      </c>
      <c r="J15" s="47">
        <f>SUM(K15:N15)</f>
        <v>22.018139999999999</v>
      </c>
      <c r="K15" s="49">
        <f>SUM(K16:K26)</f>
        <v>14.474957000000002</v>
      </c>
      <c r="L15" s="49">
        <f>SUM(L16:L26)</f>
        <v>0</v>
      </c>
      <c r="M15" s="49">
        <f>SUM(M16:M26)</f>
        <v>7.5303649999999998</v>
      </c>
      <c r="N15" s="50">
        <f>SUM(N16:N26)</f>
        <v>1.2818E-2</v>
      </c>
      <c r="O15" s="51">
        <f t="shared" ref="O15:O26" si="1">SUM(P15:S15)</f>
        <v>18.807415966386554</v>
      </c>
      <c r="P15" s="52">
        <f>SUM(P16:P26)</f>
        <v>14.362541999999998</v>
      </c>
      <c r="Q15" s="52">
        <f>SUM(Q16:Q26)</f>
        <v>0</v>
      </c>
      <c r="R15" s="52">
        <f>SUM(R16:R26)</f>
        <v>4.4318499663865545</v>
      </c>
      <c r="S15" s="53">
        <f>SUM(S16:S26)</f>
        <v>1.3024000000000001E-2</v>
      </c>
      <c r="T15" s="54"/>
      <c r="U15" s="55"/>
    </row>
    <row r="16" spans="2:21" ht="15" customHeight="1" x14ac:dyDescent="0.2">
      <c r="B16" s="35" t="s">
        <v>39</v>
      </c>
      <c r="C16" s="56" t="s">
        <v>40</v>
      </c>
      <c r="D16" s="37" t="s">
        <v>24</v>
      </c>
      <c r="E16" s="57">
        <f t="shared" si="0"/>
        <v>4.3899999999999997</v>
      </c>
      <c r="F16" s="45">
        <v>3.01</v>
      </c>
      <c r="G16" s="45"/>
      <c r="H16" s="45">
        <v>1.38</v>
      </c>
      <c r="I16" s="46"/>
      <c r="J16" s="58">
        <f t="shared" ref="J16:J26" si="2">SUM(K16:N16)</f>
        <v>5.3994080000000002</v>
      </c>
      <c r="K16" s="45">
        <v>3.4825750000000002</v>
      </c>
      <c r="L16" s="45"/>
      <c r="M16" s="45">
        <v>1.916833</v>
      </c>
      <c r="N16" s="46"/>
      <c r="O16" s="57">
        <f t="shared" si="1"/>
        <v>4.7463309999999996</v>
      </c>
      <c r="P16" s="59">
        <v>3.4463309999999998</v>
      </c>
      <c r="Q16" s="59"/>
      <c r="R16" s="59">
        <v>1.3</v>
      </c>
      <c r="S16" s="60"/>
    </row>
    <row r="17" spans="2:19" ht="15" customHeight="1" x14ac:dyDescent="0.2">
      <c r="B17" s="35" t="s">
        <v>41</v>
      </c>
      <c r="C17" s="56" t="s">
        <v>42</v>
      </c>
      <c r="D17" s="37" t="s">
        <v>24</v>
      </c>
      <c r="E17" s="57">
        <f t="shared" si="0"/>
        <v>8.6699700000000011</v>
      </c>
      <c r="F17" s="45">
        <v>8.5470100000000002</v>
      </c>
      <c r="G17" s="45"/>
      <c r="H17" s="45">
        <v>0.12296</v>
      </c>
      <c r="I17" s="46"/>
      <c r="J17" s="58">
        <f t="shared" si="2"/>
        <v>9.4337900000000001</v>
      </c>
      <c r="K17" s="45">
        <v>9.1426300000000005</v>
      </c>
      <c r="L17" s="45"/>
      <c r="M17" s="45">
        <v>0.29115999999999997</v>
      </c>
      <c r="N17" s="46"/>
      <c r="O17" s="57">
        <f t="shared" si="1"/>
        <v>9.1167740000000013</v>
      </c>
      <c r="P17" s="59">
        <v>8.9938140000000004</v>
      </c>
      <c r="Q17" s="61"/>
      <c r="R17" s="59">
        <f>H17</f>
        <v>0.12296</v>
      </c>
      <c r="S17" s="60"/>
    </row>
    <row r="18" spans="2:19" ht="15" customHeight="1" x14ac:dyDescent="0.2">
      <c r="B18" s="35" t="s">
        <v>43</v>
      </c>
      <c r="C18" s="56" t="s">
        <v>44</v>
      </c>
      <c r="D18" s="37" t="s">
        <v>24</v>
      </c>
      <c r="E18" s="57">
        <f t="shared" si="0"/>
        <v>0.15</v>
      </c>
      <c r="F18" s="45">
        <v>0.15</v>
      </c>
      <c r="G18" s="45"/>
      <c r="H18" s="45"/>
      <c r="I18" s="46"/>
      <c r="J18" s="58">
        <f t="shared" si="2"/>
        <v>0.10074900000000001</v>
      </c>
      <c r="K18" s="45">
        <v>0.10074900000000001</v>
      </c>
      <c r="L18" s="45"/>
      <c r="M18" s="45"/>
      <c r="N18" s="46"/>
      <c r="O18" s="57">
        <f t="shared" si="1"/>
        <v>7.8254999999996896E-2</v>
      </c>
      <c r="P18" s="59">
        <v>7.8254999999996896E-2</v>
      </c>
      <c r="Q18" s="61"/>
      <c r="R18" s="61"/>
      <c r="S18" s="60"/>
    </row>
    <row r="19" spans="2:19" ht="15" customHeight="1" x14ac:dyDescent="0.2">
      <c r="B19" s="35" t="s">
        <v>45</v>
      </c>
      <c r="C19" s="56" t="s">
        <v>46</v>
      </c>
      <c r="D19" s="37" t="s">
        <v>24</v>
      </c>
      <c r="E19" s="57">
        <f t="shared" si="0"/>
        <v>3.9227159999999985</v>
      </c>
      <c r="F19" s="45"/>
      <c r="G19" s="45"/>
      <c r="H19" s="45">
        <v>3.9107159999999985</v>
      </c>
      <c r="I19" s="46">
        <v>1.2000000000000004E-2</v>
      </c>
      <c r="J19" s="58">
        <f t="shared" si="2"/>
        <v>4.2290970000000003</v>
      </c>
      <c r="K19" s="45"/>
      <c r="L19" s="45"/>
      <c r="M19" s="45">
        <v>4.2162790000000001</v>
      </c>
      <c r="N19" s="46">
        <v>1.2818E-2</v>
      </c>
      <c r="O19" s="57">
        <f t="shared" si="1"/>
        <v>2.0408039327731102</v>
      </c>
      <c r="P19" s="61"/>
      <c r="Q19" s="61"/>
      <c r="R19" s="59">
        <v>2.0277799327731101</v>
      </c>
      <c r="S19" s="62">
        <v>1.3024000000000001E-2</v>
      </c>
    </row>
    <row r="20" spans="2:19" ht="15" customHeight="1" x14ac:dyDescent="0.2">
      <c r="B20" s="35" t="s">
        <v>47</v>
      </c>
      <c r="C20" s="56" t="s">
        <v>48</v>
      </c>
      <c r="D20" s="37" t="s">
        <v>24</v>
      </c>
      <c r="E20" s="57">
        <f t="shared" si="0"/>
        <v>0.99</v>
      </c>
      <c r="F20" s="45"/>
      <c r="G20" s="45"/>
      <c r="H20" s="45">
        <v>0.99</v>
      </c>
      <c r="I20" s="46"/>
      <c r="J20" s="58">
        <f t="shared" si="2"/>
        <v>1.106093</v>
      </c>
      <c r="K20" s="45"/>
      <c r="L20" s="45"/>
      <c r="M20" s="45">
        <v>1.106093</v>
      </c>
      <c r="N20" s="46"/>
      <c r="O20" s="57">
        <f t="shared" si="1"/>
        <v>0.98111003361344462</v>
      </c>
      <c r="P20" s="61"/>
      <c r="Q20" s="61"/>
      <c r="R20" s="59">
        <v>0.98111003361344462</v>
      </c>
      <c r="S20" s="60"/>
    </row>
    <row r="21" spans="2:19" ht="15" customHeight="1" x14ac:dyDescent="0.2">
      <c r="B21" s="35" t="s">
        <v>49</v>
      </c>
      <c r="C21" s="56" t="s">
        <v>50</v>
      </c>
      <c r="D21" s="37" t="s">
        <v>24</v>
      </c>
      <c r="E21" s="57">
        <f t="shared" si="0"/>
        <v>2.1109899999999997</v>
      </c>
      <c r="F21" s="45">
        <v>2.1109899999999997</v>
      </c>
      <c r="G21" s="45"/>
      <c r="H21" s="45"/>
      <c r="I21" s="46"/>
      <c r="J21" s="58">
        <f t="shared" si="2"/>
        <v>1.7490030000000001</v>
      </c>
      <c r="K21" s="45">
        <v>1.7490030000000001</v>
      </c>
      <c r="L21" s="45"/>
      <c r="M21" s="45"/>
      <c r="N21" s="46"/>
      <c r="O21" s="57">
        <f t="shared" si="1"/>
        <v>1.8441419999999999</v>
      </c>
      <c r="P21" s="45">
        <v>1.8441419999999999</v>
      </c>
      <c r="Q21" s="45"/>
      <c r="R21" s="45"/>
      <c r="S21" s="46"/>
    </row>
    <row r="22" spans="2:19" ht="15" hidden="1" customHeight="1" x14ac:dyDescent="0.2">
      <c r="B22" s="35" t="s">
        <v>51</v>
      </c>
      <c r="C22" s="56"/>
      <c r="D22" s="37" t="s">
        <v>24</v>
      </c>
      <c r="E22" s="57">
        <f t="shared" si="0"/>
        <v>0</v>
      </c>
      <c r="F22" s="63"/>
      <c r="G22" s="63"/>
      <c r="H22" s="63"/>
      <c r="I22" s="64"/>
      <c r="J22" s="58">
        <f t="shared" si="2"/>
        <v>0</v>
      </c>
      <c r="K22" s="45"/>
      <c r="L22" s="45"/>
      <c r="M22" s="45"/>
      <c r="N22" s="46"/>
      <c r="O22" s="57">
        <f t="shared" si="1"/>
        <v>0</v>
      </c>
      <c r="P22" s="45"/>
      <c r="Q22" s="45"/>
      <c r="R22" s="45"/>
      <c r="S22" s="46"/>
    </row>
    <row r="23" spans="2:19" ht="15" hidden="1" customHeight="1" x14ac:dyDescent="0.2">
      <c r="B23" s="35" t="s">
        <v>52</v>
      </c>
      <c r="C23" s="56"/>
      <c r="D23" s="37" t="s">
        <v>24</v>
      </c>
      <c r="E23" s="57">
        <f t="shared" si="0"/>
        <v>0</v>
      </c>
      <c r="F23" s="63"/>
      <c r="G23" s="63"/>
      <c r="H23" s="63"/>
      <c r="I23" s="64"/>
      <c r="J23" s="58">
        <f t="shared" si="2"/>
        <v>0</v>
      </c>
      <c r="K23" s="45"/>
      <c r="L23" s="45"/>
      <c r="M23" s="45"/>
      <c r="N23" s="46"/>
      <c r="O23" s="57">
        <f t="shared" si="1"/>
        <v>0</v>
      </c>
      <c r="P23" s="45"/>
      <c r="Q23" s="45"/>
      <c r="R23" s="45"/>
      <c r="S23" s="46"/>
    </row>
    <row r="24" spans="2:19" ht="15" hidden="1" customHeight="1" x14ac:dyDescent="0.2">
      <c r="B24" s="35" t="s">
        <v>53</v>
      </c>
      <c r="C24" s="6"/>
      <c r="D24" s="37" t="s">
        <v>24</v>
      </c>
      <c r="E24" s="57">
        <f t="shared" si="0"/>
        <v>0</v>
      </c>
      <c r="F24" s="63"/>
      <c r="G24" s="63"/>
      <c r="H24" s="63"/>
      <c r="I24" s="64"/>
      <c r="J24" s="58">
        <f t="shared" si="2"/>
        <v>0</v>
      </c>
      <c r="K24" s="45"/>
      <c r="L24" s="45"/>
      <c r="M24" s="45"/>
      <c r="N24" s="46"/>
      <c r="O24" s="57">
        <f t="shared" si="1"/>
        <v>0</v>
      </c>
      <c r="P24" s="45"/>
      <c r="Q24" s="45"/>
      <c r="R24" s="45"/>
      <c r="S24" s="46"/>
    </row>
    <row r="25" spans="2:19" ht="15" hidden="1" customHeight="1" x14ac:dyDescent="0.2">
      <c r="B25" s="35" t="s">
        <v>54</v>
      </c>
      <c r="C25" s="56"/>
      <c r="D25" s="37" t="s">
        <v>24</v>
      </c>
      <c r="E25" s="57">
        <f t="shared" si="0"/>
        <v>0</v>
      </c>
      <c r="F25" s="63"/>
      <c r="G25" s="63"/>
      <c r="H25" s="63"/>
      <c r="I25" s="64"/>
      <c r="J25" s="58">
        <f t="shared" si="2"/>
        <v>0</v>
      </c>
      <c r="K25" s="45"/>
      <c r="L25" s="45"/>
      <c r="M25" s="45"/>
      <c r="N25" s="46"/>
      <c r="O25" s="57">
        <f t="shared" si="1"/>
        <v>0</v>
      </c>
      <c r="P25" s="45"/>
      <c r="Q25" s="45"/>
      <c r="R25" s="45"/>
      <c r="S25" s="46"/>
    </row>
    <row r="26" spans="2:19" ht="15" hidden="1" customHeight="1" x14ac:dyDescent="0.2">
      <c r="B26" s="35" t="s">
        <v>55</v>
      </c>
      <c r="C26" s="56"/>
      <c r="D26" s="37" t="s">
        <v>24</v>
      </c>
      <c r="E26" s="57">
        <f t="shared" si="0"/>
        <v>0</v>
      </c>
      <c r="F26" s="63"/>
      <c r="G26" s="63"/>
      <c r="H26" s="63"/>
      <c r="I26" s="64"/>
      <c r="J26" s="58">
        <f t="shared" si="2"/>
        <v>0</v>
      </c>
      <c r="K26" s="45"/>
      <c r="L26" s="45"/>
      <c r="M26" s="45"/>
      <c r="N26" s="46"/>
      <c r="O26" s="57">
        <f t="shared" si="1"/>
        <v>0</v>
      </c>
      <c r="P26" s="45"/>
      <c r="Q26" s="45"/>
      <c r="R26" s="45"/>
      <c r="S26" s="46"/>
    </row>
    <row r="27" spans="2:19" x14ac:dyDescent="0.2">
      <c r="B27" s="35" t="s">
        <v>56</v>
      </c>
      <c r="C27" s="65" t="s">
        <v>57</v>
      </c>
      <c r="D27" s="37" t="s">
        <v>24</v>
      </c>
      <c r="E27" s="47">
        <f>SUM(F27:I27)</f>
        <v>0.96312299999999995</v>
      </c>
      <c r="F27" s="66">
        <v>0.149759</v>
      </c>
      <c r="G27" s="66">
        <v>0</v>
      </c>
      <c r="H27" s="66">
        <v>0.67692799999999997</v>
      </c>
      <c r="I27" s="67">
        <v>0.136436</v>
      </c>
      <c r="J27" s="47">
        <f>SUM(K27:N27)</f>
        <v>0.91782200000000003</v>
      </c>
      <c r="K27" s="66">
        <v>0.105072</v>
      </c>
      <c r="L27" s="66"/>
      <c r="M27" s="66">
        <v>0.69850400000000001</v>
      </c>
      <c r="N27" s="67">
        <v>0.114246</v>
      </c>
      <c r="O27" s="51">
        <f>SUM(P27:S27)</f>
        <v>0.89523300000000017</v>
      </c>
      <c r="P27" s="66">
        <v>0.117048</v>
      </c>
      <c r="Q27" s="66">
        <v>0</v>
      </c>
      <c r="R27" s="66">
        <v>0.61656800000000012</v>
      </c>
      <c r="S27" s="67">
        <v>0.16161700000000001</v>
      </c>
    </row>
    <row r="28" spans="2:19" x14ac:dyDescent="0.2">
      <c r="B28" s="35" t="s">
        <v>58</v>
      </c>
      <c r="C28" s="68" t="s">
        <v>59</v>
      </c>
      <c r="D28" s="37" t="s">
        <v>60</v>
      </c>
      <c r="E28" s="47">
        <f>IF(E7=0,0,E27/E7*100)</f>
        <v>4.7600001107065273</v>
      </c>
      <c r="F28" s="39">
        <f>IF(F7=0,0,F27/F7*100)</f>
        <v>1.0837964973223333</v>
      </c>
      <c r="G28" s="39">
        <f>IF(G8=0,0,G27/G8*100)</f>
        <v>0</v>
      </c>
      <c r="H28" s="39">
        <f>IF(H7=0,0,H27/H7*100)</f>
        <v>3.5940202521486651</v>
      </c>
      <c r="I28" s="40">
        <f>IF(I7=0,0,I27/I7*100)</f>
        <v>4.7278102777098274</v>
      </c>
      <c r="J28" s="47">
        <f>IF(J7=0,0,J27/J7*100)</f>
        <v>4.1684810796915643</v>
      </c>
      <c r="K28" s="39">
        <f>IF(K7=0,0,K27/K7*100)</f>
        <v>0.72588816671441569</v>
      </c>
      <c r="L28" s="39">
        <f>IF(L8=0,0,L27/L8*100)</f>
        <v>0</v>
      </c>
      <c r="M28" s="39">
        <f>IF(M7=0,0,M27/M7*100)</f>
        <v>3.521573509690977</v>
      </c>
      <c r="N28" s="40">
        <f>IF(N7=0,0,N27/N7*100)</f>
        <v>4.6616046192508778</v>
      </c>
      <c r="O28" s="48">
        <f>IF(O7=0,0,O27/O7*100)</f>
        <v>4.7600000000000007</v>
      </c>
      <c r="P28" s="39">
        <f>IF(P7=0,0,P27/P7*100)</f>
        <v>0.81495323042397383</v>
      </c>
      <c r="Q28" s="39">
        <f>IF(Q8=0,0,Q27/Q8*100)</f>
        <v>0</v>
      </c>
      <c r="R28" s="39">
        <f>IF(R7=0,0,R27/R7*100)</f>
        <v>3.6076370091889012</v>
      </c>
      <c r="S28" s="40">
        <f>IF(S7=0,0,S27/S7*100)</f>
        <v>6.2083258106275707</v>
      </c>
    </row>
    <row r="29" spans="2:19" x14ac:dyDescent="0.2">
      <c r="B29" s="35" t="s">
        <v>61</v>
      </c>
      <c r="C29" s="68" t="s">
        <v>62</v>
      </c>
      <c r="D29" s="37" t="s">
        <v>24</v>
      </c>
      <c r="E29" s="47">
        <f>SUM(F29:I29)</f>
        <v>5.4375289999999996</v>
      </c>
      <c r="F29" s="63">
        <v>1.1425290000000001</v>
      </c>
      <c r="G29" s="63"/>
      <c r="H29" s="63">
        <v>4.2720000000000002</v>
      </c>
      <c r="I29" s="64">
        <v>2.3000000000000007E-2</v>
      </c>
      <c r="J29" s="47">
        <f>SUM(K29:N29)</f>
        <v>6.406555</v>
      </c>
      <c r="K29" s="69">
        <v>2.0502440000000002</v>
      </c>
      <c r="L29" s="69"/>
      <c r="M29" s="69">
        <v>4.3229410000000001</v>
      </c>
      <c r="N29" s="70">
        <v>3.3369999999999997E-2</v>
      </c>
      <c r="O29" s="48">
        <f>SUM(P29:S29)</f>
        <v>3.2509909663865546</v>
      </c>
      <c r="P29" s="63">
        <v>1.5647869999999997</v>
      </c>
      <c r="Q29" s="63"/>
      <c r="R29" s="63">
        <v>1.649564966386555</v>
      </c>
      <c r="S29" s="64">
        <v>3.6638999999999998E-2</v>
      </c>
    </row>
    <row r="30" spans="2:19" x14ac:dyDescent="0.2">
      <c r="B30" s="35" t="s">
        <v>63</v>
      </c>
      <c r="C30" s="68" t="s">
        <v>64</v>
      </c>
      <c r="D30" s="37" t="s">
        <v>24</v>
      </c>
      <c r="E30" s="38" t="s">
        <v>27</v>
      </c>
      <c r="F30" s="39">
        <f>F7-F27-F29</f>
        <v>12.525712</v>
      </c>
      <c r="G30" s="39">
        <f>G7-G27-G29</f>
        <v>0</v>
      </c>
      <c r="H30" s="39">
        <f>H7-H27-H29</f>
        <v>13.885912999999997</v>
      </c>
      <c r="I30" s="67">
        <f>I7-I27-I29</f>
        <v>2.7263819999999961</v>
      </c>
      <c r="J30" s="41" t="s">
        <v>27</v>
      </c>
      <c r="K30" s="39">
        <f>K7-K27-K29</f>
        <v>12.319641000000001</v>
      </c>
      <c r="L30" s="39">
        <f>L7-L27-L29</f>
        <v>0</v>
      </c>
      <c r="M30" s="39">
        <f>M7-M27-M29</f>
        <v>14.813552000000001</v>
      </c>
      <c r="N30" s="40">
        <f>N7-N27-N29</f>
        <v>2.3031709999999999</v>
      </c>
      <c r="O30" s="38" t="s">
        <v>27</v>
      </c>
      <c r="P30" s="39">
        <f>P7-P27-P29</f>
        <v>12.680706999999998</v>
      </c>
      <c r="Q30" s="39">
        <f>Q7-Q27-Q29</f>
        <v>0</v>
      </c>
      <c r="R30" s="39">
        <f>R7-R27-R29</f>
        <v>14.824499999999995</v>
      </c>
      <c r="S30" s="40">
        <f>S7-S27-S29</f>
        <v>2.4049739999999984</v>
      </c>
    </row>
    <row r="31" spans="2:19" x14ac:dyDescent="0.2">
      <c r="B31" s="35" t="s">
        <v>65</v>
      </c>
      <c r="C31" s="68" t="s">
        <v>66</v>
      </c>
      <c r="D31" s="37" t="s">
        <v>24</v>
      </c>
      <c r="E31" s="47">
        <f t="shared" ref="E31:E36" si="3">SUM(F31:I31)</f>
        <v>10.484271000000001</v>
      </c>
      <c r="F31" s="45">
        <v>9.454700000000002E-2</v>
      </c>
      <c r="G31" s="45"/>
      <c r="H31" s="45">
        <v>7.9314790000000013</v>
      </c>
      <c r="I31" s="46">
        <v>2.4582449999999998</v>
      </c>
      <c r="J31" s="47">
        <f t="shared" ref="J31:J36" si="4">SUM(K31:N31)</f>
        <v>11.912482999999998</v>
      </c>
      <c r="K31" s="63">
        <v>1.5009E-2</v>
      </c>
      <c r="L31" s="63"/>
      <c r="M31" s="69">
        <v>9.733549</v>
      </c>
      <c r="N31" s="70">
        <v>2.1639249999999999</v>
      </c>
      <c r="O31" s="48">
        <f t="shared" ref="O31:O36" si="5">SUM(P31:S31)</f>
        <v>11.599146999999999</v>
      </c>
      <c r="P31" s="63">
        <v>2.1923999999999999E-2</v>
      </c>
      <c r="Q31" s="63"/>
      <c r="R31" s="63">
        <v>9.341194999999999</v>
      </c>
      <c r="S31" s="64">
        <v>2.2360280000000001</v>
      </c>
    </row>
    <row r="32" spans="2:19" ht="22.5" x14ac:dyDescent="0.2">
      <c r="B32" s="35" t="s">
        <v>67</v>
      </c>
      <c r="C32" s="68" t="s">
        <v>68</v>
      </c>
      <c r="D32" s="37" t="s">
        <v>24</v>
      </c>
      <c r="E32" s="47">
        <f t="shared" si="3"/>
        <v>0</v>
      </c>
      <c r="F32" s="63"/>
      <c r="G32" s="63"/>
      <c r="H32" s="63"/>
      <c r="I32" s="64"/>
      <c r="J32" s="47">
        <f t="shared" si="4"/>
        <v>0</v>
      </c>
      <c r="K32" s="63"/>
      <c r="L32" s="63"/>
      <c r="M32" s="63"/>
      <c r="N32" s="64"/>
      <c r="O32" s="48">
        <f t="shared" si="5"/>
        <v>0</v>
      </c>
      <c r="P32" s="63"/>
      <c r="Q32" s="63"/>
      <c r="R32" s="63"/>
      <c r="S32" s="64"/>
    </row>
    <row r="33" spans="2:19" ht="22.5" x14ac:dyDescent="0.2">
      <c r="B33" s="35" t="s">
        <v>69</v>
      </c>
      <c r="C33" s="68" t="s">
        <v>70</v>
      </c>
      <c r="D33" s="37" t="s">
        <v>24</v>
      </c>
      <c r="E33" s="47">
        <f t="shared" si="3"/>
        <v>0</v>
      </c>
      <c r="F33" s="63"/>
      <c r="G33" s="63"/>
      <c r="H33" s="45"/>
      <c r="I33" s="64"/>
      <c r="J33" s="47">
        <f t="shared" si="4"/>
        <v>0</v>
      </c>
      <c r="K33" s="63"/>
      <c r="L33" s="63"/>
      <c r="M33" s="63"/>
      <c r="N33" s="64"/>
      <c r="O33" s="48">
        <f t="shared" si="5"/>
        <v>0</v>
      </c>
      <c r="P33" s="63"/>
      <c r="Q33" s="63"/>
      <c r="R33" s="63"/>
      <c r="S33" s="64"/>
    </row>
    <row r="34" spans="2:19" x14ac:dyDescent="0.2">
      <c r="B34" s="35" t="s">
        <v>71</v>
      </c>
      <c r="C34" s="68" t="s">
        <v>72</v>
      </c>
      <c r="D34" s="37" t="s">
        <v>24</v>
      </c>
      <c r="E34" s="47">
        <f t="shared" si="3"/>
        <v>0</v>
      </c>
      <c r="F34" s="63"/>
      <c r="G34" s="63"/>
      <c r="H34" s="63"/>
      <c r="I34" s="64"/>
      <c r="J34" s="47">
        <f t="shared" si="4"/>
        <v>0</v>
      </c>
      <c r="K34" s="63"/>
      <c r="L34" s="63"/>
      <c r="M34" s="63"/>
      <c r="N34" s="64"/>
      <c r="O34" s="48">
        <f t="shared" si="5"/>
        <v>0</v>
      </c>
      <c r="P34" s="63"/>
      <c r="Q34" s="63"/>
      <c r="R34" s="63"/>
      <c r="S34" s="64"/>
    </row>
    <row r="35" spans="2:19" x14ac:dyDescent="0.2">
      <c r="B35" s="35" t="s">
        <v>73</v>
      </c>
      <c r="C35" s="68" t="s">
        <v>74</v>
      </c>
      <c r="D35" s="37" t="s">
        <v>24</v>
      </c>
      <c r="E35" s="47">
        <f t="shared" si="3"/>
        <v>3.3487530000000003</v>
      </c>
      <c r="F35" s="49">
        <f>SUM(F36:F36)</f>
        <v>0</v>
      </c>
      <c r="G35" s="49">
        <f>SUM(G36:G36)</f>
        <v>0</v>
      </c>
      <c r="H35" s="49">
        <f>SUM(H36:H36)</f>
        <v>3.0806160000000005</v>
      </c>
      <c r="I35" s="50">
        <f>SUM(I36:I36)</f>
        <v>0.26813700000000001</v>
      </c>
      <c r="J35" s="47">
        <f t="shared" si="4"/>
        <v>2.7812800000000002</v>
      </c>
      <c r="K35" s="49">
        <f>SUM(K36:K36)</f>
        <v>0</v>
      </c>
      <c r="L35" s="49">
        <f>SUM(L36:L36)</f>
        <v>0</v>
      </c>
      <c r="M35" s="49">
        <f>SUM(M36:M36)</f>
        <v>2.6420340000000002</v>
      </c>
      <c r="N35" s="50">
        <f>SUM(N36:N36)</f>
        <v>0.13924600000000001</v>
      </c>
      <c r="O35" s="48">
        <f t="shared" si="5"/>
        <v>3.0620450000000003</v>
      </c>
      <c r="P35" s="49">
        <f>SUM(P36:P36)</f>
        <v>0</v>
      </c>
      <c r="Q35" s="49">
        <f>SUM(Q36:Q36)</f>
        <v>0</v>
      </c>
      <c r="R35" s="49">
        <f>SUM(R36:R36)</f>
        <v>2.8930990000000003</v>
      </c>
      <c r="S35" s="50">
        <f>SUM(S36:S36)</f>
        <v>0.16894600000000001</v>
      </c>
    </row>
    <row r="36" spans="2:19" x14ac:dyDescent="0.2">
      <c r="B36" s="35" t="s">
        <v>75</v>
      </c>
      <c r="C36" s="56" t="str">
        <f>C19</f>
        <v>АО "Уренгойгорэлектросеть"</v>
      </c>
      <c r="D36" s="37" t="s">
        <v>24</v>
      </c>
      <c r="E36" s="57">
        <f t="shared" si="3"/>
        <v>3.3487530000000003</v>
      </c>
      <c r="F36" s="63"/>
      <c r="G36" s="63"/>
      <c r="H36" s="63">
        <v>3.0806160000000005</v>
      </c>
      <c r="I36" s="64">
        <v>0.26813700000000001</v>
      </c>
      <c r="J36" s="58">
        <f t="shared" si="4"/>
        <v>2.7812800000000002</v>
      </c>
      <c r="K36" s="63"/>
      <c r="L36" s="63"/>
      <c r="M36" s="69">
        <v>2.6420340000000002</v>
      </c>
      <c r="N36" s="70">
        <v>0.13924600000000001</v>
      </c>
      <c r="O36" s="57">
        <f t="shared" si="5"/>
        <v>3.0620450000000003</v>
      </c>
      <c r="P36" s="63"/>
      <c r="Q36" s="63"/>
      <c r="R36" s="63">
        <v>2.8930990000000003</v>
      </c>
      <c r="S36" s="64">
        <v>0.16894600000000001</v>
      </c>
    </row>
    <row r="37" spans="2:19" ht="13.5" thickBot="1" x14ac:dyDescent="0.25">
      <c r="B37" s="71" t="s">
        <v>76</v>
      </c>
      <c r="C37" s="72" t="s">
        <v>77</v>
      </c>
      <c r="D37" s="73" t="s">
        <v>24</v>
      </c>
      <c r="E37" s="74">
        <f>SUM(F37:I37)</f>
        <v>0</v>
      </c>
      <c r="F37" s="75"/>
      <c r="G37" s="75"/>
      <c r="H37" s="75"/>
      <c r="I37" s="76"/>
      <c r="J37" s="74">
        <f>SUM(K37:N37)</f>
        <v>0</v>
      </c>
      <c r="K37" s="75"/>
      <c r="L37" s="75"/>
      <c r="M37" s="75"/>
      <c r="N37" s="76"/>
      <c r="O37" s="77">
        <f>SUM(P37:S37)</f>
        <v>0</v>
      </c>
      <c r="P37" s="75"/>
      <c r="Q37" s="75"/>
      <c r="R37" s="75"/>
      <c r="S37" s="76"/>
    </row>
    <row r="38" spans="2:19" x14ac:dyDescent="0.2">
      <c r="J38" s="55"/>
      <c r="K38" s="55"/>
      <c r="L38" s="55"/>
      <c r="M38" s="55"/>
      <c r="N38" s="55"/>
      <c r="O38" s="78"/>
      <c r="P38" s="78"/>
      <c r="Q38" s="78"/>
      <c r="R38" s="79"/>
      <c r="S38" s="78"/>
    </row>
    <row r="39" spans="2:19" x14ac:dyDescent="0.2">
      <c r="E39" s="55"/>
      <c r="P39" s="55"/>
      <c r="R39" s="55"/>
    </row>
    <row r="40" spans="2:19" x14ac:dyDescent="0.2">
      <c r="E40" s="55"/>
    </row>
    <row r="42" spans="2:19" x14ac:dyDescent="0.2">
      <c r="E42" s="55"/>
    </row>
  </sheetData>
  <mergeCells count="7">
    <mergeCell ref="B2:S2"/>
    <mergeCell ref="B4:B5"/>
    <mergeCell ref="C4:C5"/>
    <mergeCell ref="D4:D5"/>
    <mergeCell ref="E4:I4"/>
    <mergeCell ref="J4:N4"/>
    <mergeCell ref="O4:S4"/>
  </mergeCells>
  <dataValidations count="3">
    <dataValidation type="decimal" allowBlank="1" showInputMessage="1" showErrorMessage="1" error="Ввведеное значение неверно" sqref="P35:S35 K35:N35 P14:S15 K14:N15 F35:I35 F14:I15">
      <formula1>-1000000000000000</formula1>
      <formula2>1000000000000000</formula2>
    </dataValidation>
    <dataValidation type="decimal" allowBlank="1" showInputMessage="1" showErrorMessage="1" error="Должно быть числом" sqref="P9:S13 K9:N13 M37:N37 K36:L37 P29:S29 P31:S34 K31:L34 P36:S37 M32:N34 F9:I13 F29:I29 F31:I34 F36:I37 F16:I26 K16:N26 P16:S26">
      <formula1>-9.99999999999999E+24</formula1>
      <formula2>9.99999999999999E+24</formula2>
    </dataValidation>
    <dataValidation type="decimal" allowBlank="1" showInputMessage="1" showErrorMessage="1" errorTitle="Внимание" error="Допускается ввод только действительных чисел!" sqref="M36:N36 K29:N29 M31:N31">
      <formula1>-9.99999999999999E+23</formula1>
      <formula2>9.99999999999999E+23</formula2>
    </dataValidation>
  </dataValidations>
  <pageMargins left="0.74803149606299213" right="0.74803149606299213" top="0.98425196850393704" bottom="0.98425196850393704" header="0.51181102362204722" footer="0.51181102362204722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эл.энергии</vt:lpstr>
      <vt:lpstr>'Баланс эл.энергии'!Область_печати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Стовбун Ирина Александровна</dc:creator>
  <cp:lastModifiedBy>Стовбун Ирина Александровна</cp:lastModifiedBy>
  <dcterms:created xsi:type="dcterms:W3CDTF">2022-01-18T03:30:17Z</dcterms:created>
  <dcterms:modified xsi:type="dcterms:W3CDTF">2022-01-18T03:30:54Z</dcterms:modified>
</cp:coreProperties>
</file>