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7\File Server\СОЗ\На сайт АО ЯЖДК\Февраль 2022\1. Раздел Закупочная деятельность\"/>
    </mc:Choice>
  </mc:AlternateContent>
  <xr:revisionPtr revIDLastSave="0" documentId="13_ncr:1_{4BE1F9E8-FF81-4AB2-B26B-D408A3584A3A}" xr6:coauthVersionLast="47" xr6:coauthVersionMax="47" xr10:uidLastSave="{00000000-0000-0000-0000-000000000000}"/>
  <bookViews>
    <workbookView xWindow="-120" yWindow="-120" windowWidth="29040" windowHeight="15840" tabRatio="793" xr2:uid="{00000000-000D-0000-FFFF-FFFF00000000}"/>
  </bookViews>
  <sheets>
    <sheet name="2022" sheetId="265" r:id="rId1"/>
  </sheets>
  <externalReferences>
    <externalReference r:id="rId2"/>
    <externalReference r:id="rId3"/>
  </externalReferences>
  <definedNames>
    <definedName name="_xlnm._FilterDatabase" localSheetId="0" hidden="1">'2022'!$A$14:$R$176</definedName>
    <definedName name="A" localSheetId="0">#REF!</definedName>
    <definedName name="A">#REF!</definedName>
    <definedName name="B" localSheetId="0">#REF!</definedName>
    <definedName name="B">#REF!</definedName>
    <definedName name="Beg_Bal" localSheetId="0">#REF!</definedName>
    <definedName name="Beg_Bal">#REF!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Qnu" localSheetId="0">#REF!</definedName>
    <definedName name="cntQnu">#REF!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v" localSheetId="0">IF('2022'!Loan_Amount*'2022'!Interest_Rate*'2022'!Loan_Years*'2022'!Loan_Start&gt;0,1,0)</definedName>
    <definedName name="cv">IF([1]!Loan_Amount*[1]!Interest_Rate*[1]!Loan_Years*[1]!Loan_Start&gt;0,1,0)</definedName>
    <definedName name="Data" localSheetId="0">#REF!</definedName>
    <definedName name="Data">#REF!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" localSheetId="0">#REF!</definedName>
    <definedName name="E">#REF!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ff">#N/A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Last_Row" localSheetId="0">IF('2022'!Values_Entered,'2022'!Header_Row+'2022'!Number_of_Payments,'2022'!Header_Row)</definedName>
    <definedName name="Last_Row">IF([1]!Values_Entered,Header_Row+[1]!Number_of_Payments,Header_Row)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Num_Pmt_Per_Year" localSheetId="0">#REF!</definedName>
    <definedName name="Num_Pmt_Per_Year">#REF!</definedName>
    <definedName name="Number_of_Payments" localSheetId="0">MATCH(0.01,'2022'!End_Bal,-1)+1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DATE(YEAR('2022'!Loan_Start),MONTH('2022'!Loan_Start)+Payment_Number,DAY('2022'!Loan_Start))</definedName>
    <definedName name="Payment_Date">DATE(YEAR(Loan_Start),MONTH(Loan_Start)+Payment_Number,DAY(Loan_Start))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nc" localSheetId="0">#REF!</definedName>
    <definedName name="Princ">#REF!</definedName>
    <definedName name="Print_Area_Reset" localSheetId="0">OFFSET('2022'!Full_Print,0,0,'2022'!Last_Row)</definedName>
    <definedName name="Print_Area_Reset">OFFSET(Full_Print,0,0,Last_Row)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qwe" localSheetId="0">#REF!</definedName>
    <definedName name="qwe">#REF!</definedName>
    <definedName name="qwer" localSheetId="0">#REF!</definedName>
    <definedName name="qwer">#REF!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ujkryukyr" localSheetId="0">#REF!</definedName>
    <definedName name="ujkryukyr">#REF!</definedName>
    <definedName name="Values_Entered" localSheetId="0">IF('2022'!Loan_Amount*'2022'!Interest_Rate*'2022'!Loan_Years*'2022'!Loan_Start&gt;0,1,0)</definedName>
    <definedName name="Values_Entered">IF(Loan_Amount*Interest_Rate*Loan_Years*Loan_Start&gt;0,1,0)</definedName>
    <definedName name="аа" localSheetId="0">IF('2022'!Loan_Amount*'2022'!Interest_Rate*'2022'!Loan_Years*'2022'!Loan_Start&gt;0,1,0)</definedName>
    <definedName name="аа">IF(Loan_Amount*Interest_Rate*Loan_Years*Loan_Start&gt;0,1,0)</definedName>
    <definedName name="ааа" localSheetId="0">OFFSET('2022'!Full_Print,0,0,'2022'!Last_Row)</definedName>
    <definedName name="ааа">OFFSET(Full_Print,0,0,Last_Row)</definedName>
    <definedName name="Аренда" localSheetId="0">Scheduled_Payment+Extra_Payment</definedName>
    <definedName name="Аренда">Scheduled_Payment+Extra_Payment</definedName>
    <definedName name="б" localSheetId="0">#REF!</definedName>
    <definedName name="б">#REF!</definedName>
    <definedName name="ббб" localSheetId="0">OFFSET([0]!Full_Print,0,0,[0]!Last_Row)</definedName>
    <definedName name="ббб">OFFSET([0]!Full_Print,0,0,Last_Row)</definedName>
    <definedName name="в">#N/A</definedName>
    <definedName name="ваа" localSheetId="0">MATCH(0.01,'2022'!End_Bal,-1)+1</definedName>
    <definedName name="ваа">MATCH(0.01,End_Bal,-1)+1</definedName>
    <definedName name="ваыв" localSheetId="0">IF('2022'!Loan_Amount*'2022'!Interest_Rate*'2022'!Loan_Years*'2022'!Loan_Start&gt;0,1,0)</definedName>
    <definedName name="ваыв">IF(Loan_Amount*Interest_Rate*Loan_Years*Loan_Start&gt;0,1,0)</definedName>
    <definedName name="год" localSheetId="0">MATCH(0.01,'2022'!End_Bal,-1)+1</definedName>
    <definedName name="год">MATCH(0.01,End_Bal,-1)+1</definedName>
    <definedName name="гшпршгпшз" localSheetId="0">#REF!</definedName>
    <definedName name="гшпршгпшз">#REF!</definedName>
    <definedName name="д">Scheduled_Payment+Extra_Payment</definedName>
    <definedName name="действующее" localSheetId="0">Scheduled_Payment+Extra_Payment</definedName>
    <definedName name="действующее">Scheduled_Payment+Extra_Payment</definedName>
    <definedName name="ДлинаБазовогоПериода" localSheetId="0">#REF!</definedName>
    <definedName name="ДлинаБазовогоПериода">#REF!</definedName>
    <definedName name="ДлинаПериода" localSheetId="0">#REF!</definedName>
    <definedName name="ДлинаПериода">#REF!</definedName>
    <definedName name="длодлод" localSheetId="0">Scheduled_Payment+Extra_Payment</definedName>
    <definedName name="длодлод">Scheduled_Payment+Extra_Payment</definedName>
    <definedName name="ерк">#N/A</definedName>
    <definedName name="ЕСН" localSheetId="0">[2]Макро!#REF!</definedName>
    <definedName name="ЕСН">[2]Макро!#REF!</definedName>
    <definedName name="з" localSheetId="0">#REF!</definedName>
    <definedName name="з">#REF!</definedName>
    <definedName name="исп.2007" localSheetId="0">#REF!</definedName>
    <definedName name="исп.2007">#REF!</definedName>
    <definedName name="йцку" localSheetId="0">IF('2022'!Loan_Amount*'2022'!Interest_Rate*'2022'!Loan_Years*'2022'!Loan_Start&gt;0,1,0)</definedName>
    <definedName name="йцку">IF(Loan_Amount*Interest_Rate*Loan_Years*Loan_Start&gt;0,1,0)</definedName>
    <definedName name="КОПИЯ" localSheetId="0">#REF!</definedName>
    <definedName name="КОПИЯ">#REF!</definedName>
    <definedName name="лдд" localSheetId="0">IF('2022'!Values_Entered,'2022'!Header_Row+'2022'!Number_of_Payments,'2022'!Header_Row)</definedName>
    <definedName name="лдд">IF(Values_Entered,Header_Row+Number_of_Payments,Header_Row)</definedName>
    <definedName name="лот" localSheetId="0">Scheduled_Payment+Extra_Payment</definedName>
    <definedName name="лот">Scheduled_Payment+Extra_Payment</definedName>
    <definedName name="ммммм" localSheetId="0">#REF!</definedName>
    <definedName name="ммммм">#REF!</definedName>
    <definedName name="наподпись" localSheetId="0">#REF!</definedName>
    <definedName name="наподпись">#REF!</definedName>
    <definedName name="Новая" localSheetId="0">IF('2022'!Loan_Amount*'2022'!Interest_Rate*'2022'!Loan_Years*'2022'!Loan_Start&gt;0,1,0)</definedName>
    <definedName name="Новая">IF(Loan_Amount*Interest_Rate*Loan_Years*Loan_Start&gt;0,1,0)</definedName>
    <definedName name="_xlnm.Print_Area" localSheetId="0">'2022'!$A$1:$R$192</definedName>
    <definedName name="_xlnm.Print_Area">#REF!</definedName>
    <definedName name="огзщж" localSheetId="0">#REF!</definedName>
    <definedName name="огзщж">#REF!</definedName>
    <definedName name="ооо" localSheetId="0">#REF!</definedName>
    <definedName name="ооо">#REF!</definedName>
    <definedName name="Оплата" localSheetId="0">MATCH(0.01,'2022'!End_Bal,-1)+1</definedName>
    <definedName name="Оплата">MATCH(0.01,End_Bal,-1)+1</definedName>
    <definedName name="орт" localSheetId="0">#REF!</definedName>
    <definedName name="орт">#REF!</definedName>
    <definedName name="п" localSheetId="0">#REF!</definedName>
    <definedName name="п">#REF!</definedName>
    <definedName name="пасор" localSheetId="0">Scheduled_Payment+Extra_Payment</definedName>
    <definedName name="пасор">Scheduled_Payment+Extra_Payment</definedName>
    <definedName name="пг" localSheetId="0">IF('2022'!ваыв,'2022'!Header_Row+'2022'!Number_of_Payments,'2022'!Header_Row)</definedName>
    <definedName name="пг">IF(ваыв,Header_Row+Number_of_Payments,Header_Row)</definedName>
    <definedName name="ПП" localSheetId="0">MATCH(0.01,[0]!End_Bal,-1)+1</definedName>
    <definedName name="ПП">MATCH(0.01,End_Bal,-1)+1</definedName>
    <definedName name="пп16" localSheetId="0">IF([0]!Values_Entered,[0]!Header_Row+[0]!Number_of_Payments,[0]!Header_Row)</definedName>
    <definedName name="пп16">IF([0]!Values_Entered,Header_Row+[0]!Number_of_Payments,Header_Row)</definedName>
    <definedName name="првовпе" localSheetId="0">#REF!</definedName>
    <definedName name="првовпе">#REF!</definedName>
    <definedName name="ПробегТепловозаДоКапремонта" localSheetId="0">#REF!</definedName>
    <definedName name="ПробегТепловозаДоКапремонта">#REF!</definedName>
    <definedName name="ПробегЭлектровозаДоКапремонта" localSheetId="0">#REF!</definedName>
    <definedName name="ПробегЭлектровозаДоКапремонта">#REF!</definedName>
    <definedName name="ПробегЭлектросекцииДоКапремонта" localSheetId="0">#REF!</definedName>
    <definedName name="ПробегЭлектросекцииДоКапремонта">#REF!</definedName>
    <definedName name="РЖД" localSheetId="0">#REF!</definedName>
    <definedName name="РЖД">#REF!</definedName>
    <definedName name="ркера" localSheetId="0">IF([0]!Loan_Amount*[0]!Interest_Rate*[0]!Loan_Years*[0]!Loan_Start&gt;0,1,0)</definedName>
    <definedName name="ркера">IF(Loan_Amount*Interest_Rate*Loan_Years*Loan_Start&gt;0,1,0)</definedName>
    <definedName name="рлд" localSheetId="0">#REF!</definedName>
    <definedName name="рлд">#REF!</definedName>
    <definedName name="рп">#N/A</definedName>
    <definedName name="рр" localSheetId="0">Scheduled_Payment+Extra_Payment</definedName>
    <definedName name="рр">Scheduled_Payment+Extra_Payment</definedName>
    <definedName name="ТипПодразделения" localSheetId="0">[2]Макро!#REF!</definedName>
    <definedName name="ТипПодразделения">[2]Макро!#REF!</definedName>
    <definedName name="тр" localSheetId="0">#REF!</definedName>
    <definedName name="тр">#REF!</definedName>
    <definedName name="ТЧ1" localSheetId="0">#REF!</definedName>
    <definedName name="ТЧ1">#REF!</definedName>
    <definedName name="умиат">#REF!</definedName>
    <definedName name="ууу" localSheetId="0">IF('2022'!йцку,'2022'!Header_Row+'2022'!Number_of_Payments,'2022'!Header_Row)</definedName>
    <definedName name="ууу">IF(йцку,Header_Row+[1]!Number_of_Payments,Header_Row)</definedName>
    <definedName name="фыва" localSheetId="0">IF('2022'!Loan_Amount*'2022'!Interest_Rate*'2022'!Loan_Years*'2022'!Loan_Start&gt;0,1,0)</definedName>
    <definedName name="фыва">IF(Loan_Amount*Interest_Rate*Loan_Years*Loan_Start&gt;0,1,0)</definedName>
    <definedName name="ЦА" localSheetId="0">[2]Макро!#REF!</definedName>
    <definedName name="ЦА">[2]Макро!#REF!</definedName>
    <definedName name="ч" localSheetId="0">#REF!</definedName>
    <definedName name="ч">#REF!</definedName>
    <definedName name="ЭЧ" localSheetId="0">[2]Макро!#REF!</definedName>
    <definedName name="ЭЧ">[2]Макро!#REF!</definedName>
    <definedName name="юлгаеш" localSheetId="0">Scheduled_Payment+Extra_Payment</definedName>
    <definedName name="юлгаеш">Scheduled_Payment+Extra_Payment</definedName>
    <definedName name="я" localSheetId="0">OFFSET([0]!Full_Print,0,0,'2022'!пп16)</definedName>
    <definedName name="я">OFFSET(Full_Print,0,0,пп16)</definedName>
    <definedName name="ячейка" localSheetId="0">#REF!</definedName>
    <definedName name="ячейк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2" i="265" l="1"/>
  <c r="L191" i="265"/>
  <c r="L190" i="265"/>
  <c r="L189" i="265"/>
  <c r="L188" i="265"/>
  <c r="L187" i="265"/>
  <c r="L186" i="265"/>
  <c r="L185" i="265"/>
  <c r="L184" i="265"/>
  <c r="L32" i="265"/>
  <c r="L35" i="265"/>
  <c r="L171" i="265" l="1"/>
  <c r="L170" i="265"/>
</calcChain>
</file>

<file path=xl/sharedStrings.xml><?xml version="1.0" encoding="utf-8"?>
<sst xmlns="http://schemas.openxmlformats.org/spreadsheetml/2006/main" count="2234" uniqueCount="735">
  <si>
    <t>№ п/п</t>
  </si>
  <si>
    <t>Условия договора</t>
  </si>
  <si>
    <t>Предмет договора</t>
  </si>
  <si>
    <t>Единица измерения</t>
  </si>
  <si>
    <t>График осуществления процедур закупки</t>
  </si>
  <si>
    <t>(3494) 92-10-08</t>
  </si>
  <si>
    <t>info@yrw.ru</t>
  </si>
  <si>
    <t>Способ закупки</t>
  </si>
  <si>
    <t>Код по ОКЕИ</t>
  </si>
  <si>
    <t>наименование</t>
  </si>
  <si>
    <t>Сведения о кол-ве (объеме)</t>
  </si>
  <si>
    <t>Минимально необходимые требования</t>
  </si>
  <si>
    <t>Код ОКАТО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</si>
  <si>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</si>
  <si>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</si>
  <si>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</si>
  <si>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</si>
  <si>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 xml:space="preserve">1 КВАРТАЛ </t>
  </si>
  <si>
    <t>Код по ОКВЭД2</t>
  </si>
  <si>
    <t>Код по ОКДП2</t>
  </si>
  <si>
    <t>усл. ед.</t>
  </si>
  <si>
    <t>по факту</t>
  </si>
  <si>
    <t>30.20.91</t>
  </si>
  <si>
    <t>41.20.4</t>
  </si>
  <si>
    <t>30.20</t>
  </si>
  <si>
    <t>46.69</t>
  </si>
  <si>
    <t>41.20</t>
  </si>
  <si>
    <t>Согласно техническим требованиям</t>
  </si>
  <si>
    <t>43.21.10</t>
  </si>
  <si>
    <t>22.23.1</t>
  </si>
  <si>
    <t>43.22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</si>
  <si>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</si>
  <si>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</si>
  <si>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</si>
  <si>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</si>
  <si>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</si>
  <si>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</si>
  <si>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</si>
  <si>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</si>
  <si>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</si>
  <si>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</si>
  <si>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</si>
  <si>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</si>
  <si>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</si>
  <si>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</si>
  <si>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ЯНАО</t>
  </si>
  <si>
    <t>Договор на оказание услуг по охране объектов АО "ЯЖДК"</t>
  </si>
  <si>
    <t>80.10</t>
  </si>
  <si>
    <t>16.10.3</t>
  </si>
  <si>
    <t>Срок исполнения договора</t>
  </si>
  <si>
    <t>ИНН</t>
  </si>
  <si>
    <t>КПП</t>
  </si>
  <si>
    <t>ОКАТО</t>
  </si>
  <si>
    <t>Сведения о НМЦ договора, тыс.руб.</t>
  </si>
  <si>
    <t>Акционерное общество "Ямальская железнодорожняа компания"</t>
  </si>
  <si>
    <t>629300, АВТОНОМНЫЙ ОКРУГ ЯМАЛО-НЕНЕЦКИЙ, ГОРОД НОВЫЙ УРЕНГОЙ, УЛИЦА 26 СЪЕЗДА КПСС, 3</t>
  </si>
  <si>
    <t>Да</t>
  </si>
  <si>
    <t>Нет</t>
  </si>
  <si>
    <t xml:space="preserve">2 КВАРТАЛ </t>
  </si>
  <si>
    <t xml:space="preserve">4 КВАРТАЛ </t>
  </si>
  <si>
    <t>Закупка в электронной форме (Да/Нет)</t>
  </si>
  <si>
    <t>ЕД</t>
  </si>
  <si>
    <t>642          839</t>
  </si>
  <si>
    <t>ЕД             КОМПЛ</t>
  </si>
  <si>
    <t>УСЛ ЕД</t>
  </si>
  <si>
    <t>ЧЕЛ</t>
  </si>
  <si>
    <t>Конкурс</t>
  </si>
  <si>
    <t>соответствовать заданию и требованиям ГОСТ, ТУ и Руководству по среднему и капитльному ремонту электрических машин и тепловозов РК 103.11.321-2004</t>
  </si>
  <si>
    <t>1</t>
  </si>
  <si>
    <t>80.20</t>
  </si>
  <si>
    <t>80.20.1</t>
  </si>
  <si>
    <t>Запрос предложений</t>
  </si>
  <si>
    <t>14.12, 15.20, 32.99.11</t>
  </si>
  <si>
    <t>46.42, 46.49.4</t>
  </si>
  <si>
    <t>Н. Уренгой</t>
  </si>
  <si>
    <t>56.10.13</t>
  </si>
  <si>
    <t>46.73</t>
  </si>
  <si>
    <t>30.20.4</t>
  </si>
  <si>
    <t>Запрос котировок</t>
  </si>
  <si>
    <t>Закупка только для СМиСП (Да/Нет) *</t>
  </si>
  <si>
    <t>43.22.1</t>
  </si>
  <si>
    <t>43.3</t>
  </si>
  <si>
    <t>43.91.19</t>
  </si>
  <si>
    <t>74.90.15</t>
  </si>
  <si>
    <t xml:space="preserve">Закупка у ед. поставщика </t>
  </si>
  <si>
    <t>33.12</t>
  </si>
  <si>
    <t>71.20.1</t>
  </si>
  <si>
    <t>71.12.6</t>
  </si>
  <si>
    <t>1.15</t>
  </si>
  <si>
    <t>1.16</t>
  </si>
  <si>
    <t>1.17</t>
  </si>
  <si>
    <t>1.18</t>
  </si>
  <si>
    <t>1.19</t>
  </si>
  <si>
    <t>1.20</t>
  </si>
  <si>
    <t>1.21</t>
  </si>
  <si>
    <t>49.41</t>
  </si>
  <si>
    <t>58.29</t>
  </si>
  <si>
    <t>1.24</t>
  </si>
  <si>
    <t>1.25</t>
  </si>
  <si>
    <t>1.26</t>
  </si>
  <si>
    <t>33.14</t>
  </si>
  <si>
    <t>33.14.11</t>
  </si>
  <si>
    <t>1.27</t>
  </si>
  <si>
    <t>43.12</t>
  </si>
  <si>
    <t>43.12.11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</si>
  <si>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</si>
  <si>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</si>
  <si>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</si>
  <si>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</si>
  <si>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</si>
  <si>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</si>
  <si>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</si>
  <si>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</si>
  <si>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</si>
  <si>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</si>
  <si>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</si>
  <si>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</si>
  <si>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</si>
  <si>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</si>
  <si>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85.3</t>
  </si>
  <si>
    <t>85.31.1</t>
  </si>
  <si>
    <t>Наличие лицензии на оказание услуг</t>
  </si>
  <si>
    <t>1.42</t>
  </si>
  <si>
    <t>1.43</t>
  </si>
  <si>
    <t>1.44</t>
  </si>
  <si>
    <t>1.45</t>
  </si>
  <si>
    <t>1.46</t>
  </si>
  <si>
    <t>1.47</t>
  </si>
  <si>
    <t>1.48</t>
  </si>
  <si>
    <t>33.14.1</t>
  </si>
  <si>
    <t>1.49</t>
  </si>
  <si>
    <t>1.50</t>
  </si>
  <si>
    <t>1.51</t>
  </si>
  <si>
    <t>71.20</t>
  </si>
  <si>
    <t>человек</t>
  </si>
  <si>
    <t>46.74</t>
  </si>
  <si>
    <t>65.12</t>
  </si>
  <si>
    <t>58.19</t>
  </si>
  <si>
    <t>58.19.1</t>
  </si>
  <si>
    <t>22.23</t>
  </si>
  <si>
    <t>43.21</t>
  </si>
  <si>
    <t>71.12</t>
  </si>
  <si>
    <t>71.12.35</t>
  </si>
  <si>
    <t xml:space="preserve">3 КВАРТАЛ </t>
  </si>
  <si>
    <t>53.10</t>
  </si>
  <si>
    <t>53.10.12</t>
  </si>
  <si>
    <t>Договор на оказание услуг почтовой связи (Бокс-сервис)</t>
  </si>
  <si>
    <t>46.36</t>
  </si>
  <si>
    <t>10.82</t>
  </si>
  <si>
    <t>2</t>
  </si>
  <si>
    <t>3</t>
  </si>
  <si>
    <t>4</t>
  </si>
  <si>
    <t>5</t>
  </si>
  <si>
    <t>6</t>
  </si>
  <si>
    <t>7</t>
  </si>
  <si>
    <t>8</t>
  </si>
  <si>
    <t>9</t>
  </si>
  <si>
    <t>84.25.1</t>
  </si>
  <si>
    <t>84.25</t>
  </si>
  <si>
    <t>74.90</t>
  </si>
  <si>
    <t>43.33</t>
  </si>
  <si>
    <t>Договор на сопровождение АСУ Станций и АРМ ВРП</t>
  </si>
  <si>
    <t xml:space="preserve">Аттестат аккредитации испытательной лаборатории (центра) </t>
  </si>
  <si>
    <t>Договор на оказание услуг по сбору и обезвреживанию  отходов</t>
  </si>
  <si>
    <t>Договор на выполнение работ по разработке Плана ликвидации (локализации) аварийного разлива нефти и нефтепродуктов</t>
  </si>
  <si>
    <t>Лицензия по сбору, транспортированию, обработке, утилизации, обезвреживанию, размещению отходов I - IV классов опасности</t>
  </si>
  <si>
    <t>1.22</t>
  </si>
  <si>
    <t>1.23</t>
  </si>
  <si>
    <t>Согласно техническому заданию</t>
  </si>
  <si>
    <t>62.01</t>
  </si>
  <si>
    <t>62.01.1</t>
  </si>
  <si>
    <t>65.11</t>
  </si>
  <si>
    <t>71.12.4</t>
  </si>
  <si>
    <t>43.91</t>
  </si>
  <si>
    <t>71.12.13</t>
  </si>
  <si>
    <t>84.25.9</t>
  </si>
  <si>
    <t>24.10.7</t>
  </si>
  <si>
    <t>56.29</t>
  </si>
  <si>
    <t>№ ППЗ</t>
  </si>
  <si>
    <t>08.12.11</t>
  </si>
  <si>
    <t>71.12.39</t>
  </si>
  <si>
    <t>2023 год</t>
  </si>
  <si>
    <t xml:space="preserve">План. период размещения извещения </t>
  </si>
  <si>
    <t>Регион поставки ТРУ</t>
  </si>
  <si>
    <t>96</t>
  </si>
  <si>
    <t>98</t>
  </si>
  <si>
    <t>99</t>
  </si>
  <si>
    <t>НМЦ договора включает финансирование за счет бюджетных средств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</si>
  <si>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</si>
  <si>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</si>
  <si>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</si>
  <si>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</si>
  <si>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</si>
  <si>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</si>
  <si>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</si>
  <si>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</si>
  <si>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</si>
  <si>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</si>
  <si>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</si>
  <si>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</si>
  <si>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</si>
  <si>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</si>
  <si>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</si>
  <si>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</si>
  <si>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</si>
  <si>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</si>
  <si>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</si>
  <si>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</si>
  <si>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</si>
  <si>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</si>
  <si>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</si>
  <si>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</si>
  <si>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</si>
  <si>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38.22.1</t>
  </si>
  <si>
    <t>125</t>
  </si>
  <si>
    <t>126</t>
  </si>
  <si>
    <t>38.22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</si>
  <si>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</si>
  <si>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</si>
  <si>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</si>
  <si>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</si>
  <si>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</si>
  <si>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</si>
  <si>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</si>
  <si>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</si>
  <si>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</si>
  <si>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</si>
  <si>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</si>
  <si>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</si>
  <si>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</si>
  <si>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</si>
  <si>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</si>
  <si>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</si>
  <si>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</si>
  <si>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</si>
  <si>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</si>
  <si>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</si>
  <si>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</si>
  <si>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147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</si>
  <si>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</si>
  <si>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</si>
  <si>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</si>
  <si>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</si>
  <si>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</si>
  <si>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</si>
  <si>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</si>
  <si>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</si>
  <si>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</si>
  <si>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</si>
  <si>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</si>
  <si>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</si>
  <si>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</si>
  <si>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</si>
  <si>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</si>
  <si>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</si>
  <si>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</si>
  <si>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188</t>
  </si>
  <si>
    <t>190</t>
  </si>
  <si>
    <t>179</t>
  </si>
  <si>
    <t>Договор оказания услуг на техническое обслуживание и ремонт контрольно-кассовой техники на объекте МФВ Новый Уренгой.</t>
  </si>
  <si>
    <t>95.11.1</t>
  </si>
  <si>
    <t>95.11</t>
  </si>
  <si>
    <t>единица</t>
  </si>
  <si>
    <t>1.52</t>
  </si>
  <si>
    <t>1.53</t>
  </si>
  <si>
    <t>1.54</t>
  </si>
  <si>
    <t>1.55</t>
  </si>
  <si>
    <t>86.10.1</t>
  </si>
  <si>
    <t>86.10</t>
  </si>
  <si>
    <t>Приложение № 2 к Приказу</t>
  </si>
  <si>
    <t>1.56</t>
  </si>
  <si>
    <t>1.57</t>
  </si>
  <si>
    <t>1.58</t>
  </si>
  <si>
    <t>по заявке</t>
  </si>
  <si>
    <t>85.41.1</t>
  </si>
  <si>
    <t>1.59</t>
  </si>
  <si>
    <t>1.60</t>
  </si>
  <si>
    <t>1.62</t>
  </si>
  <si>
    <t>Н.Уренгой</t>
  </si>
  <si>
    <t>1.63</t>
  </si>
  <si>
    <t>1.64</t>
  </si>
  <si>
    <t>217</t>
  </si>
  <si>
    <t>218</t>
  </si>
  <si>
    <t>219</t>
  </si>
  <si>
    <t>220</t>
  </si>
  <si>
    <t>58.29.12</t>
  </si>
  <si>
    <t>Договор на оказания услуг на предоставление прав использования программ для ЭВМ</t>
  </si>
  <si>
    <t>221</t>
  </si>
  <si>
    <t>85.30</t>
  </si>
  <si>
    <t>222</t>
  </si>
  <si>
    <t>46.71</t>
  </si>
  <si>
    <t>46.47</t>
  </si>
  <si>
    <t>223</t>
  </si>
  <si>
    <t>224</t>
  </si>
  <si>
    <t>225</t>
  </si>
  <si>
    <t>226</t>
  </si>
  <si>
    <t>227</t>
  </si>
  <si>
    <t>46.76</t>
  </si>
  <si>
    <t>228</t>
  </si>
  <si>
    <t>229</t>
  </si>
  <si>
    <t>230</t>
  </si>
  <si>
    <t>231</t>
  </si>
  <si>
    <t>232</t>
  </si>
  <si>
    <t>233</t>
  </si>
  <si>
    <t>33.12.2</t>
  </si>
  <si>
    <t>33.13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</si>
  <si>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</si>
  <si>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</si>
  <si>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</si>
  <si>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</si>
  <si>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</si>
  <si>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</si>
  <si>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</si>
  <si>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</si>
  <si>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</si>
  <si>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</si>
  <si>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49.41.1</t>
  </si>
  <si>
    <t>244</t>
  </si>
  <si>
    <t>245</t>
  </si>
  <si>
    <t>246</t>
  </si>
  <si>
    <t>согласно сметы</t>
  </si>
  <si>
    <t>24.10</t>
  </si>
  <si>
    <t>247</t>
  </si>
  <si>
    <t>248</t>
  </si>
  <si>
    <t>249</t>
  </si>
  <si>
    <t>250</t>
  </si>
  <si>
    <t>251</t>
  </si>
  <si>
    <t>252</t>
  </si>
  <si>
    <t>253</t>
  </si>
  <si>
    <t>31.01.1</t>
  </si>
  <si>
    <t>254</t>
  </si>
  <si>
    <t>255</t>
  </si>
  <si>
    <t>256</t>
  </si>
  <si>
    <t>3.141</t>
  </si>
  <si>
    <t>257</t>
  </si>
  <si>
    <t>3.142</t>
  </si>
  <si>
    <t>258</t>
  </si>
  <si>
    <t>259</t>
  </si>
  <si>
    <t>260</t>
  </si>
  <si>
    <t>Договор оказания услуг на проведение независимой экспертизы имущества объекта МВФ</t>
  </si>
  <si>
    <t>261</t>
  </si>
  <si>
    <t>262</t>
  </si>
  <si>
    <t>3.143</t>
  </si>
  <si>
    <t>3.144</t>
  </si>
  <si>
    <t>3.145</t>
  </si>
  <si>
    <t>3.146</t>
  </si>
  <si>
    <t>3.147</t>
  </si>
  <si>
    <t>263</t>
  </si>
  <si>
    <t>264</t>
  </si>
  <si>
    <t>265</t>
  </si>
  <si>
    <t>266</t>
  </si>
  <si>
    <t>267</t>
  </si>
  <si>
    <t>268</t>
  </si>
  <si>
    <t>269</t>
  </si>
  <si>
    <t>3.148</t>
  </si>
  <si>
    <t>85.42.19</t>
  </si>
  <si>
    <t>Договор поставки песка</t>
  </si>
  <si>
    <t>Наличие квалифицированных специалистов</t>
  </si>
  <si>
    <t>3.136</t>
  </si>
  <si>
    <t>3.137</t>
  </si>
  <si>
    <t>3.138</t>
  </si>
  <si>
    <t>3.139</t>
  </si>
  <si>
    <t>3.140</t>
  </si>
  <si>
    <t>30.20.9</t>
  </si>
  <si>
    <t>Договор на проведение ремонтных работ в помещениях АБЗ № 1</t>
  </si>
  <si>
    <t>1.61</t>
  </si>
  <si>
    <t>25.73</t>
  </si>
  <si>
    <t>ТОННА</t>
  </si>
  <si>
    <t xml:space="preserve">             План закупки товаров, работ и услуг на 2022 год.</t>
  </si>
  <si>
    <t>Договор на поставку расходных материалов для печати газеты</t>
  </si>
  <si>
    <t>Договор на выполнение работ по ремонту устройств ЭССО</t>
  </si>
  <si>
    <t>Договор на выполнение ремонта устройств УКП-СО</t>
  </si>
  <si>
    <t>Проверка программного обеспечения, сервис оборудования ЭЦ-МПК</t>
  </si>
  <si>
    <t>Договор на сервисное обслуживание КПО ст.Тыдыл</t>
  </si>
  <si>
    <t xml:space="preserve">Договор на выполнение проверки и калибровки средств измерений </t>
  </si>
  <si>
    <t>Договор на оказание услуг по разработке ПОТБ ОТИ мост Еваяха</t>
  </si>
  <si>
    <t>Акредитованное установленным порядком на выполнение данных работ</t>
  </si>
  <si>
    <t>Договор на оказание услуг по разработке ПОТБ ОТИ станция Еваяха</t>
  </si>
  <si>
    <t>УСЛ.ЕД</t>
  </si>
  <si>
    <t>Договор на испытания и измерения средств защиты, инструмента, высоковольтного оборудования</t>
  </si>
  <si>
    <t>В соответствии с ПТЭЭП</t>
  </si>
  <si>
    <t xml:space="preserve"> Договор на проведение испытаний и измерения электрооборудования КРУН-10 кВ Еваяха</t>
  </si>
  <si>
    <t>Спец.техника ПЧ, ж/д краны</t>
  </si>
  <si>
    <t xml:space="preserve"> Договор на проведение испытаний и измерения электрооборудования</t>
  </si>
  <si>
    <t>Здания, сооружения</t>
  </si>
  <si>
    <t>согласно заявкам</t>
  </si>
  <si>
    <t xml:space="preserve">Договор на обслуживание яч.28 ПС "Опорная" </t>
  </si>
  <si>
    <t>Договор на проведение поверки и калибровки средств измерений</t>
  </si>
  <si>
    <t>Фракция 20-40мм  ГОСТ 8267-93</t>
  </si>
  <si>
    <t>Договор поставки МВСП</t>
  </si>
  <si>
    <t xml:space="preserve">Договор поставки щебня </t>
  </si>
  <si>
    <t>Договор на выполнение ремонта электродвигателей</t>
  </si>
  <si>
    <t xml:space="preserve"> Эл. двигат. на СМ-2 и КЖД </t>
  </si>
  <si>
    <t>Шпала деревянная 2 тип ГОСТ 78-2004, Брус переводной   Б2, 2 тип, сечение 160*250мм ГОСТ 8816-2003</t>
  </si>
  <si>
    <t>Наличие специальной техники и материалов</t>
  </si>
  <si>
    <t>М2</t>
  </si>
  <si>
    <t>В соответствии с тебованиями ПТЭЭП</t>
  </si>
  <si>
    <t>Договор на выполнение ремонта ж/д переездов 642км, 644км с асфальтированием подходов к автодороге</t>
  </si>
  <si>
    <t>Договор на выполнение работ по бурению под установку опор, ремонт контуров заземления, площадок под КТП</t>
  </si>
  <si>
    <t>Договор на выполнение ремонта ж/д переездов 648км 1пк и 648км10пк с асфальтированием подходов к автодороге</t>
  </si>
  <si>
    <t>Песок строительный для отсыпки земполотна</t>
  </si>
  <si>
    <t>М3</t>
  </si>
  <si>
    <t xml:space="preserve">Договор поставки ремкомплектов </t>
  </si>
  <si>
    <t>рамные рельсы с остряком Р-50, 1/9 -10шт и Р-50 1/6- 4шт</t>
  </si>
  <si>
    <t>Договор поставки периодических печатных изданий</t>
  </si>
  <si>
    <t>Газеты, журналы по разным отраслям</t>
  </si>
  <si>
    <t>Получение и отправка писем и бандеролей в офисе</t>
  </si>
  <si>
    <t>Лицензия на проведение экспертизы промышленной безопасности</t>
  </si>
  <si>
    <t>Свидетельство об аттестации на право ведения аварийно-спасательных работ</t>
  </si>
  <si>
    <t xml:space="preserve">Лицензия на деятельность по монтажу, технческому обслуживаеию и ремонту средств обеспечения пожарной безопасности зданий и сооружений </t>
  </si>
  <si>
    <t xml:space="preserve">Свидетельство об аккредитации по направлению обследования объектов, проведения расчетов по оценке пожарного риска, подготовка вывода о выполнении(невыполнении)условий соответствия обьектов защиты требованиям ПБ </t>
  </si>
  <si>
    <t xml:space="preserve">Договор на оказание услуг по разработке «Плана  мероприятий по уменьшению выбросов загрязняющих веществ в атмосферу при наступлении неблагоприятных метеорологических условий" </t>
  </si>
  <si>
    <t>Договор на оказание услуг по инвентаризации, паспортизации отходов</t>
  </si>
  <si>
    <t xml:space="preserve">Договор на выполнение работ по разработке проекта по отходам </t>
  </si>
  <si>
    <t>Договор на оказание услуг по локализации и ликвидации разливов нефти и нефтепродуктов на объекте Группа резервуаров и сливо-наливных устройств на станции Коротчаево</t>
  </si>
  <si>
    <t xml:space="preserve">Договор на комплексное техническое обслуживание систем противопожарной защиты </t>
  </si>
  <si>
    <t>Договор на техническое обслуживание систем обнаружения пожаров</t>
  </si>
  <si>
    <t>согласно плану ЛАРН</t>
  </si>
  <si>
    <t>согласно графика</t>
  </si>
  <si>
    <t>Договор на страхование гражданской ответственности</t>
  </si>
  <si>
    <t>Договор на оказание услуг по проведению экспертизы промышленной безопасности</t>
  </si>
  <si>
    <t>Июнь 2022</t>
  </si>
  <si>
    <t>Наличие лицензии</t>
  </si>
  <si>
    <t>Договор на проведение независимой оценки пожарного риска объектов ОАО "ЯЖДК", аудит пожарной безопасности</t>
  </si>
  <si>
    <t>Договор на установление охранной зоны ВЛ</t>
  </si>
  <si>
    <t>опыт работы по соблюдению порядка установления охранных зон электросетевого хозяйства</t>
  </si>
  <si>
    <t>Аттестат аккредитации</t>
  </si>
  <si>
    <t>Аттестат аккредитации в области проведения аттестации И.О.</t>
  </si>
  <si>
    <t>Аккредитация в гостреестре</t>
  </si>
  <si>
    <t>Договор на выполнение ремонта и поверке счетчиков ППО-100</t>
  </si>
  <si>
    <t>Договор на оказание услуг по аттестации стендов</t>
  </si>
  <si>
    <t>Договор на оказание услуг по поверке и ремонту ПЭК</t>
  </si>
  <si>
    <t>Договор на выполнение ремонта турбокомпрессора ТК 23С-01</t>
  </si>
  <si>
    <t>Договор на выполнение ремонта ротора 2301.06.000 с балансировкой</t>
  </si>
  <si>
    <t>Договор на выполнение работ по капитальному ремонту якоря ТЭД-118</t>
  </si>
  <si>
    <t>Договор на выполнение работ по капитальному ремонту тепловоза ТЭМ-2</t>
  </si>
  <si>
    <t>Договор поставки сжиженного газа на заправку автомашин</t>
  </si>
  <si>
    <t xml:space="preserve">Нахождение в Коротчаево </t>
  </si>
  <si>
    <t>Нахождение в Коротчаево и Н.Уренгой, ценовая составляющая</t>
  </si>
  <si>
    <t>Нахождение на ст.Нартовая или Фарафонтьевская, ценовая составляющая</t>
  </si>
  <si>
    <t>г.Москва</t>
  </si>
  <si>
    <t>Л</t>
  </si>
  <si>
    <t>Договор оказания услуг по техническому обслуживанию, ремонту и освидетельствованию газобаллонного оборудования автотранспортных средств</t>
  </si>
  <si>
    <t>Договор оказания услуг по уборке снега (дорог, прилегающих к станциям Фарафонтьевская и Нартовая)</t>
  </si>
  <si>
    <t xml:space="preserve">Договор на оказание транспортных услуг </t>
  </si>
  <si>
    <t xml:space="preserve">Договор на выполнение калибровки бензовоза, проверка и ремонт средств измерений </t>
  </si>
  <si>
    <t>по заявкам</t>
  </si>
  <si>
    <t>Водоснабжение и водоотведение Уренгой</t>
  </si>
  <si>
    <t>Водоснабжение и водоотведение самовывозом Уренгой</t>
  </si>
  <si>
    <t>Водоснабжение и водоотведение Коротчаево</t>
  </si>
  <si>
    <t>Водоснабжение и водоотведение самовывозом Коротчаево</t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</si>
  <si>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</si>
  <si>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t>7460           2</t>
  </si>
  <si>
    <t>84.22.12</t>
  </si>
  <si>
    <t>84.25.19</t>
  </si>
  <si>
    <t>Договор на оказание услуг по проведению тактико-специальных учений по ликвидации (локализации) аварийного разлива нефти и нефтепродуктов предусмотренные Планом ЛАРН</t>
  </si>
  <si>
    <t xml:space="preserve">ст. Коротчаево. Ремонт кровли, Дом связи </t>
  </si>
  <si>
    <t>ст. Еваяха. Косметический ремонт и ремонт отмостки по периметру центрального склада ОМТС</t>
  </si>
  <si>
    <t>ст. Надым - Пристань. Ангар для стоянки дрезин (теплый стан) ремонт водопровода: туалет, душевая, раздевалка, слесарный цех</t>
  </si>
  <si>
    <t>Договор на сервисное обслуживание коммерческих узлов учета теплоэнергии Коротчаево</t>
  </si>
  <si>
    <t>Договор на сервисное обслуживание коммерческих узлов учета теплоэнергии Новый Уренгой</t>
  </si>
  <si>
    <t>Договор на вывоз стоков (ст. Новый Уренгой)</t>
  </si>
  <si>
    <t>Договор на вывоз стоков (Ст. Ева-Яха, Тыдыл, Фарафонтьевская)</t>
  </si>
  <si>
    <t>Договор на проведение дератизации и дезинсекции помещений</t>
  </si>
  <si>
    <t>Договор на поставку угля</t>
  </si>
  <si>
    <t>КР с утеплением стен и полов</t>
  </si>
  <si>
    <t>Договор на выполнение капитального ремонта туалетов с утеплением стен и полов в АБЗ 2</t>
  </si>
  <si>
    <t xml:space="preserve">Договор на изготовление и установку пластиковых конструкций </t>
  </si>
  <si>
    <t>Для отопления котельной</t>
  </si>
  <si>
    <t>ЧАС</t>
  </si>
  <si>
    <t>согласно смете</t>
  </si>
  <si>
    <t>ст. Коротчаево.  Помещение охраны Локомотивного депо. Ремонт полов с  утеплением, внутренняя покраска помещения, замена дверей.</t>
  </si>
  <si>
    <t>Договор на выполнение ремонта теплотрассы</t>
  </si>
  <si>
    <t xml:space="preserve">Ж/д вокзал ст. Коротчаево. Замена наземного и подземного участка теплотрассы и ХВС. Грунтовка труб с утеплением. Устройство гильзы. </t>
  </si>
  <si>
    <t>Договор на выполнение ремонта здания тепловой камеры</t>
  </si>
  <si>
    <t xml:space="preserve">Ж/д вокзал ст. Коротчаево. Частичный ремонт здания тепловой камеры на границе раздела с АО "УГВК" и АО "УТГ-1". (кирпичная кладка , устройство кровли. штукатурка.) </t>
  </si>
  <si>
    <t>Договор на выполнение капитального ремонта кровли</t>
  </si>
  <si>
    <t>ст. Коротчаево автоколонна №2 Стояночный бокс</t>
  </si>
  <si>
    <t xml:space="preserve">Договор на обустройство контейнера под хранение вещей </t>
  </si>
  <si>
    <t xml:space="preserve">Обустройство с утеплением (контейнер  20 тн) </t>
  </si>
  <si>
    <t>Договор на выполнение косметического ремонта квартиры</t>
  </si>
  <si>
    <t>ст. Коротчаево. ул. Пушкинская, д.1</t>
  </si>
  <si>
    <t>Договор на выполнение ремонта помещения охраны</t>
  </si>
  <si>
    <t>Договор на выполнение работ по замене системы отопления модульного здания</t>
  </si>
  <si>
    <t>ст. Фарафонтьевская</t>
  </si>
  <si>
    <t>Договор на выполнение косметического ремонта центрального склада ОМТС</t>
  </si>
  <si>
    <t>Договор на выполнение ремонта  кабинета</t>
  </si>
  <si>
    <t>ст. Коротчаево. Локомотивное депо</t>
  </si>
  <si>
    <t xml:space="preserve">Договор на выполнение ремонта раздевалки </t>
  </si>
  <si>
    <t>ст. Коротчаево. Локомотивное депо. Утепление стен, замена подоконника, обшивка стен.</t>
  </si>
  <si>
    <t>ст. Коротчаево автоколонна № 3, грунтовка труб, утепление теплотрассы</t>
  </si>
  <si>
    <t xml:space="preserve">Договор на выполнение капитального ремонта кровли </t>
  </si>
  <si>
    <t>ст. Новый Уренгой, слесарная мастерская</t>
  </si>
  <si>
    <t xml:space="preserve">Договор на выолнение работ по утеплению стены </t>
  </si>
  <si>
    <t>Новый Уренгой, кабинет № 104 офис №1</t>
  </si>
  <si>
    <t xml:space="preserve">ст. Новый Уренгой, кабинет № 209, офис 1 </t>
  </si>
  <si>
    <t>Договор на выполнение ремонта водопровода</t>
  </si>
  <si>
    <t>Договор на выполнение ремонта кабинета</t>
  </si>
  <si>
    <t>Договор на оказание услуг (проведение исследований на наличие COVID-19)</t>
  </si>
  <si>
    <t>Договор об оказании предресовых, послерейсовых медицинских осмотров водителей</t>
  </si>
  <si>
    <t>Договор на проведение медицинского осмотра</t>
  </si>
  <si>
    <t>Договор на проведение обязательного психиатрического освидетельствования</t>
  </si>
  <si>
    <t>Договор на поставку новогодних подарков</t>
  </si>
  <si>
    <t xml:space="preserve">Договор на оказание образовательных услуг по программе  "Защитное вождение" </t>
  </si>
  <si>
    <t>Договор на оказание образовательных услуг по программе «Стропальщик»</t>
  </si>
  <si>
    <t>Договор на оказание образовательных услуг по охране труда, в т.ч. при работе на высоте</t>
  </si>
  <si>
    <t xml:space="preserve">Договор на проведение аттестации работников, ответственных за транспортную безопасность </t>
  </si>
  <si>
    <t>Договор на оказание образовательных услуг по программе «Дежурный по переезду»</t>
  </si>
  <si>
    <t>Наличие лицензий, аккредитаций</t>
  </si>
  <si>
    <t>Январь 2022</t>
  </si>
  <si>
    <t>Март 2022</t>
  </si>
  <si>
    <t xml:space="preserve">Договор на изготовление корпоративной печатной продукции </t>
  </si>
  <si>
    <t>Договор на выполнение ремонта кровель модулей на ж.д. переездах</t>
  </si>
  <si>
    <t>На ж.д. переездах 648 км 10 пк, 648 км 1пк, 644км, 642 км, 618 км, 580км</t>
  </si>
  <si>
    <t>08.12.12.140</t>
  </si>
  <si>
    <t>17.12</t>
  </si>
  <si>
    <t>Договор на проведение испытаний и измерения электрооборудования</t>
  </si>
  <si>
    <t>46.71.13</t>
  </si>
  <si>
    <t>81.29.12</t>
  </si>
  <si>
    <t>81.29</t>
  </si>
  <si>
    <t xml:space="preserve">Договор на выполнение поверки автотранспортных средств с использованием средств технического диагностирования </t>
  </si>
  <si>
    <t>49.32.12</t>
  </si>
  <si>
    <t>49.32</t>
  </si>
  <si>
    <t>36.00.20</t>
  </si>
  <si>
    <t>36.00</t>
  </si>
  <si>
    <t>81.29.11</t>
  </si>
  <si>
    <t>05.10.10</t>
  </si>
  <si>
    <t>47.78.6</t>
  </si>
  <si>
    <t>41.20.3</t>
  </si>
  <si>
    <t>86.90.15</t>
  </si>
  <si>
    <t>86.90</t>
  </si>
  <si>
    <t>86.21.10</t>
  </si>
  <si>
    <t>86.21</t>
  </si>
  <si>
    <t>85.31.11</t>
  </si>
  <si>
    <t>85.42</t>
  </si>
  <si>
    <t>42.12.20</t>
  </si>
  <si>
    <t>42.12</t>
  </si>
  <si>
    <t>84.25.11.120</t>
  </si>
  <si>
    <t>58.14.1</t>
  </si>
  <si>
    <t>53.10.1</t>
  </si>
  <si>
    <t>Договор поставки специальной одежды, специальной обуви и средств индивидуальной защиты</t>
  </si>
  <si>
    <t>65.12.11</t>
  </si>
  <si>
    <t>свидетельство на данный вид деятельности</t>
  </si>
  <si>
    <t>свидетельство на выполнение данных работ</t>
  </si>
  <si>
    <t xml:space="preserve">Договор на выполнение работ по техническому обслуживанию и ремонту охранных систем видеонаблюдения </t>
  </si>
  <si>
    <t>Апрель 2022</t>
  </si>
  <si>
    <t>29.20.40</t>
  </si>
  <si>
    <t>29.32</t>
  </si>
  <si>
    <t>Договор поставки мебели</t>
  </si>
  <si>
    <t>Мебель для офиса</t>
  </si>
  <si>
    <t>Договор на оказание услуг по сбору отходов III класса опасности</t>
  </si>
  <si>
    <t>Договор на оказание услуг по проведению санитарно-эпидемиологической экспертизы проектов ПДВ</t>
  </si>
  <si>
    <t>Договор на оказание услуг по организации питания работников Локомотивного депо</t>
  </si>
  <si>
    <t>Апрель 2023</t>
  </si>
  <si>
    <t>Договор аренды электросетевого имущества</t>
  </si>
  <si>
    <t>77.39</t>
  </si>
  <si>
    <t>1.65</t>
  </si>
  <si>
    <t>Договор на выполнение косметического ремонта кабинета</t>
  </si>
  <si>
    <t>1.66</t>
  </si>
  <si>
    <t>81.22</t>
  </si>
  <si>
    <t>81.22.1</t>
  </si>
  <si>
    <t>Договор на оказание услуг по уборке прилегающей территории и внутренних помещений здания  МФВ Новый Уренгой.</t>
  </si>
  <si>
    <t>Наличие необходимого оборудования, техники и персонала</t>
  </si>
  <si>
    <t>11050 / 6486</t>
  </si>
  <si>
    <t>Наборы конфет</t>
  </si>
  <si>
    <t xml:space="preserve">             План закупки товаров, работ, услуг у субъектов малого и среднего предпринимательства на 2023г</t>
  </si>
  <si>
    <t xml:space="preserve">             План закупки товаров, работ, услуг у субъектов малого и среднего предпринимательства на 2024- 2025гг</t>
  </si>
  <si>
    <t>2024 - 2025год</t>
  </si>
  <si>
    <t>97</t>
  </si>
  <si>
    <t>171</t>
  </si>
  <si>
    <t>173</t>
  </si>
  <si>
    <t>175</t>
  </si>
  <si>
    <t>177</t>
  </si>
  <si>
    <t>183</t>
  </si>
  <si>
    <t>185</t>
  </si>
  <si>
    <t>187</t>
  </si>
  <si>
    <t>192</t>
  </si>
  <si>
    <t>197</t>
  </si>
  <si>
    <t>1.67</t>
  </si>
  <si>
    <t>1.68</t>
  </si>
  <si>
    <t>1.69</t>
  </si>
  <si>
    <t>1.70</t>
  </si>
  <si>
    <t>1.71</t>
  </si>
  <si>
    <t>1.72</t>
  </si>
  <si>
    <t>1.73</t>
  </si>
  <si>
    <t>81.10.10</t>
  </si>
  <si>
    <t>81.10</t>
  </si>
  <si>
    <t>Договор оказания жилищно-коммунальных услуг</t>
  </si>
  <si>
    <t>Договор страхования объекта недвижимости (МФВ в г.Н.Уренгой)</t>
  </si>
  <si>
    <t xml:space="preserve">Договор оказания услуг по текущему ремонту рентгено-телевизионного оборудования  </t>
  </si>
  <si>
    <t>26.20.21.110</t>
  </si>
  <si>
    <t>26.20</t>
  </si>
  <si>
    <t>Договор оказания услуг по  приобретению жестких дисков</t>
  </si>
  <si>
    <t>Договор оказания услуг по  приобретению оборудования для кондиционирования воздуха</t>
  </si>
  <si>
    <t>Договор оказания услуг по  приобретению оборудования для вентиляции воздуха</t>
  </si>
  <si>
    <t>28.25.12.190</t>
  </si>
  <si>
    <t>28.25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</si>
  <si>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</si>
  <si>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</si>
  <si>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</si>
  <si>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</si>
  <si>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</si>
  <si>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</si>
  <si>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</si>
  <si>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</si>
  <si>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</si>
  <si>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</si>
  <si>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</si>
  <si>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</si>
  <si>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</si>
  <si>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</si>
  <si>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</si>
  <si>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</si>
  <si>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</si>
  <si>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</si>
  <si>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</si>
  <si>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86.90.19</t>
  </si>
  <si>
    <t>Договор оказания санаторно-курортных услуг</t>
  </si>
  <si>
    <t>Договор поставки стройматериалов п.Коротчаево.</t>
  </si>
  <si>
    <t>23.42.10</t>
  </si>
  <si>
    <t>Договор оказания услуг по  поставке сантехматериалов</t>
  </si>
  <si>
    <t xml:space="preserve">Договор на прохождение исследования на наличие вирусной инфекцииCOVID-19  работников АО «ЯЖДК» </t>
  </si>
  <si>
    <t>86.21.1</t>
  </si>
  <si>
    <t>Договор на оказании предрейсовых и послерейсовых осмотров водителей</t>
  </si>
  <si>
    <t>Договор на проведение предварительных и периодических медицинских осмотров работников компании</t>
  </si>
  <si>
    <t>Договор на оказания услуг по проведению психиатрического освидетельствования работников компании</t>
  </si>
  <si>
    <t xml:space="preserve">Договор поставки принадлежностей канцелярских бумажных </t>
  </si>
  <si>
    <t>Договор оказания услуг на выполнение работ по устройству защитного слоя железобетонного пола вокруг смотровой ямы на пути №107 в здании локомотивного депо ст. Коротчаево</t>
  </si>
  <si>
    <t>Договор на услуги по поставке запчастей для железнодорожной техники</t>
  </si>
  <si>
    <t>Договор на выполнение работ по ремонту и тех. обслуживанию  охранных систем видеонаблюдения, расположенных на производственных объектах АО "ЯЖДК"</t>
  </si>
  <si>
    <t>согласно перечню</t>
  </si>
  <si>
    <t>33.11</t>
  </si>
  <si>
    <t>33.11.12</t>
  </si>
  <si>
    <t>Договор на обслуживание оборудования "группы резервуаров и сливо-наливных устройств"</t>
  </si>
  <si>
    <t>Договор на выполнение ремонтных и ремонтно-восстановительных работ на объекте «Группа резервуаров и сливо-наливных устройств» в районе локомотивного депо ст.Коротчаево</t>
  </si>
  <si>
    <t>Договор оказания услуг на поставку стройматериалов.</t>
  </si>
  <si>
    <t>Договор оказания услуг по проведению ремонта и диагностики приборов безопасности автокранов</t>
  </si>
  <si>
    <t>Договор оказания услуг  по организации занятием спорта работников АО "ЯЖДК"</t>
  </si>
  <si>
    <t>Договор оказания услуг  по организации участия команды АО "ЯЖДК в турнирах</t>
  </si>
  <si>
    <t>1.93</t>
  </si>
  <si>
    <t>1.94</t>
  </si>
  <si>
    <t>1.95</t>
  </si>
  <si>
    <t>1.96</t>
  </si>
  <si>
    <t>1.97</t>
  </si>
  <si>
    <t>43.32.1</t>
  </si>
  <si>
    <t>Договор оказания услуг по замене дверей в помещениях АБЗ №1</t>
  </si>
  <si>
    <t>64.91.1</t>
  </si>
  <si>
    <t>64.91</t>
  </si>
  <si>
    <t>Договор оказания услуг по установке навигационного терминала</t>
  </si>
  <si>
    <t>Договор оказания услуг по поставке запчастей  для ремонта тепловозов.</t>
  </si>
  <si>
    <t>Договор на оказание транспортных услуг</t>
  </si>
  <si>
    <t>52.29.19</t>
  </si>
  <si>
    <t>52.29</t>
  </si>
  <si>
    <t>Договор на оказания услуг по деповскому ремонту вагонов-шельтеров</t>
  </si>
  <si>
    <t>1.98</t>
  </si>
  <si>
    <t>1.99</t>
  </si>
  <si>
    <t>1.100</t>
  </si>
  <si>
    <t>1.101</t>
  </si>
  <si>
    <t>33.20.4</t>
  </si>
  <si>
    <t>33.20</t>
  </si>
  <si>
    <t>1.102</t>
  </si>
  <si>
    <t>1.103</t>
  </si>
  <si>
    <t>1.104</t>
  </si>
  <si>
    <t>1.105</t>
  </si>
  <si>
    <t>1.106</t>
  </si>
  <si>
    <t>1.107</t>
  </si>
  <si>
    <t>1.108</t>
  </si>
  <si>
    <t>1.109</t>
  </si>
  <si>
    <t>1.110</t>
  </si>
  <si>
    <t>2.120</t>
  </si>
  <si>
    <t>2.121</t>
  </si>
  <si>
    <t>2.122</t>
  </si>
  <si>
    <t>2.123</t>
  </si>
  <si>
    <t>2.124</t>
  </si>
  <si>
    <t>2.125</t>
  </si>
  <si>
    <t>2.126</t>
  </si>
  <si>
    <t>Договор оказания услуг по поставке скоростемерной ленты</t>
  </si>
  <si>
    <t>17.29.19</t>
  </si>
  <si>
    <t>17.29</t>
  </si>
  <si>
    <t>Договор оказания услуг по поставке сервера</t>
  </si>
  <si>
    <t>26.20.14</t>
  </si>
  <si>
    <t>Договор оказания услуг по поставке прокси- сервера UserGate</t>
  </si>
  <si>
    <t xml:space="preserve">Договор оказания услуг по  поставке ПАК VipNet Coordinator HW 100 4.х </t>
  </si>
  <si>
    <t>26.20.40</t>
  </si>
  <si>
    <t>Договор на оказания услуг по деповскому ремонту грузового вагона</t>
  </si>
  <si>
    <t>Договор на оказание услуг по вывозу хозяйственно-бытовых сточных вод со ст. Надым-Пристань</t>
  </si>
  <si>
    <t>37.00.12</t>
  </si>
  <si>
    <t>37.00</t>
  </si>
  <si>
    <t>356 / 113</t>
  </si>
  <si>
    <t>час / м3</t>
  </si>
  <si>
    <t>1.111</t>
  </si>
  <si>
    <t>1.112</t>
  </si>
  <si>
    <t>1.113</t>
  </si>
  <si>
    <t>1.114</t>
  </si>
  <si>
    <t>2.127</t>
  </si>
  <si>
    <t>2.128</t>
  </si>
  <si>
    <t>2.129</t>
  </si>
  <si>
    <t>2.130</t>
  </si>
  <si>
    <t>4.149</t>
  </si>
  <si>
    <t>4.150</t>
  </si>
  <si>
    <t>Договор оказания услуг по поставке стройматериалов</t>
  </si>
  <si>
    <t>1.115</t>
  </si>
  <si>
    <t>1.116</t>
  </si>
  <si>
    <t>2.131</t>
  </si>
  <si>
    <t>2.132</t>
  </si>
  <si>
    <t>4.151</t>
  </si>
  <si>
    <t>4.152</t>
  </si>
  <si>
    <t>Договор оказания услуг на поставку инструмента</t>
  </si>
  <si>
    <t>единицца</t>
  </si>
  <si>
    <t>Договор поставки запчастей для грузовых вагонов</t>
  </si>
  <si>
    <t>Договор поставки запчастей к тепловозам</t>
  </si>
  <si>
    <t>Договор оказания услуг на техническое обслуживание и ремонт контрольно-кассовой техники</t>
  </si>
  <si>
    <t xml:space="preserve">Договор на оказание услуг финансовой аренды (лизинга) </t>
  </si>
  <si>
    <t>Договор на оказание услуг финансовой аренды (лизинга)</t>
  </si>
  <si>
    <t>Легковой автомобиль УАЗ - 390995-552</t>
  </si>
  <si>
    <t>Грузопассажирский автомобиль КАМАЗ-43118-50 (20 мест)</t>
  </si>
  <si>
    <t>Грузопассажирский автомобиль КАМАЗ-43118-50 (14 мест)</t>
  </si>
  <si>
    <t>Договор на поставку мебели</t>
  </si>
  <si>
    <t>Договор на предоставление услуг по организации обучения по программе учебного курса «Обеспечение безопасности персональных данных»</t>
  </si>
  <si>
    <t>31.09.12</t>
  </si>
  <si>
    <t>31.09</t>
  </si>
  <si>
    <t>Автомобиль ГАЗ 27057</t>
  </si>
  <si>
    <t>1.117</t>
  </si>
  <si>
    <t>1.118</t>
  </si>
  <si>
    <t>1.119</t>
  </si>
  <si>
    <t>2.133</t>
  </si>
  <si>
    <t>2.134</t>
  </si>
  <si>
    <t>2.135</t>
  </si>
  <si>
    <t>4.153</t>
  </si>
  <si>
    <t>4.154</t>
  </si>
  <si>
    <t>4.155</t>
  </si>
  <si>
    <t>№ 197/СОЗ</t>
  </si>
  <si>
    <t xml:space="preserve"> от " 09 " февраля 2022 г.</t>
  </si>
  <si>
    <t>месяц</t>
  </si>
  <si>
    <t xml:space="preserve">Мебель в общежитие для проживания вахтовых работников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</si>
</sst>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_р_._-;\-* #,##0_р_._-;_-* &quot;-&quot;_р_._-;_-@_-"/>
    <numFmt numFmtId="166" formatCode="_-* #,##0.00_р_._-;\-* #,##0.00_р_._-;_-* &quot;-&quot;??_р_._-;_-@_-"/>
    <numFmt numFmtId="167" formatCode="_(* #,##0.00_);_(* \(#,##0.00\);_(* &quot;-&quot;??_);_(@_)"/>
    <numFmt numFmtId="168" formatCode="_(* #,##0.0_);_(* \(#,##0.0\);_(* &quot;-&quot;??_);_(@_)"/>
    <numFmt numFmtId="169" formatCode="_-&quot;Ј&quot;* #,##0_-;\-&quot;Ј&quot;* #,##0_-;_-&quot;Ј&quot;* &quot;-&quot;_-;_-@_-"/>
    <numFmt numFmtId="170" formatCode="_-&quot;Ј&quot;* #,##0.00_-;\-&quot;Ј&quot;* #,##0.00_-;_-&quot;Ј&quot;* &quot;-&quot;??_-;_-@_-"/>
    <numFmt numFmtId="171" formatCode="[$-419]mmmm\ yyyy;@"/>
    <numFmt numFmtId="172" formatCode="#,##0.0"/>
    <numFmt numFmtId="173" formatCode="0.0"/>
  </numFmts>
  <fonts count="5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Helv"/>
    </font>
    <font>
      <sz val="10"/>
      <name val="Times New Roman Cyr"/>
      <family val="1"/>
      <charset val="204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theme="1"/>
      <name val="Tahoma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1">
    <xf numFmtId="0" fontId="0" fillId="0" borderId="0"/>
    <xf numFmtId="0" fontId="1" fillId="0" borderId="0"/>
    <xf numFmtId="166" fontId="3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" fontId="8" fillId="0" borderId="1">
      <alignment horizontal="center" vertical="top" wrapText="1"/>
    </xf>
    <xf numFmtId="0" fontId="6" fillId="0" borderId="0"/>
    <xf numFmtId="0" fontId="6" fillId="0" borderId="0"/>
    <xf numFmtId="0" fontId="9" fillId="0" borderId="7" applyBorder="0" applyAlignment="0">
      <alignment horizontal="left" wrapText="1"/>
    </xf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0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9" fillId="0" borderId="0"/>
    <xf numFmtId="0" fontId="13" fillId="0" borderId="0"/>
    <xf numFmtId="0" fontId="2" fillId="0" borderId="0"/>
    <xf numFmtId="0" fontId="12" fillId="0" borderId="0"/>
    <xf numFmtId="4" fontId="14" fillId="0" borderId="0">
      <alignment vertical="center"/>
    </xf>
    <xf numFmtId="0" fontId="12" fillId="0" borderId="0"/>
    <xf numFmtId="0" fontId="13" fillId="0" borderId="0"/>
    <xf numFmtId="0" fontId="5" fillId="0" borderId="0"/>
    <xf numFmtId="0" fontId="9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13" fillId="0" borderId="0"/>
    <xf numFmtId="0" fontId="15" fillId="4" borderId="0">
      <alignment horizontal="center" vertical="top"/>
    </xf>
    <xf numFmtId="0" fontId="16" fillId="5" borderId="0">
      <alignment horizontal="center" vertical="top"/>
    </xf>
    <xf numFmtId="0" fontId="16" fillId="6" borderId="0">
      <alignment horizontal="left" vertical="top"/>
    </xf>
    <xf numFmtId="0" fontId="16" fillId="4" borderId="0">
      <alignment horizontal="left" vertical="top"/>
    </xf>
    <xf numFmtId="0" fontId="17" fillId="4" borderId="0">
      <alignment horizontal="left" vertical="top"/>
    </xf>
    <xf numFmtId="0" fontId="18" fillId="4" borderId="0">
      <alignment horizontal="left" vertical="top"/>
    </xf>
    <xf numFmtId="0" fontId="17" fillId="4" borderId="0">
      <alignment horizontal="center" vertical="top"/>
    </xf>
    <xf numFmtId="0" fontId="17" fillId="4" borderId="0">
      <alignment horizontal="left" vertical="top"/>
    </xf>
    <xf numFmtId="4" fontId="19" fillId="3" borderId="8" applyNumberFormat="0" applyProtection="0">
      <alignment vertical="center"/>
    </xf>
    <xf numFmtId="167" fontId="20" fillId="0" borderId="0">
      <alignment horizontal="left" indent="1"/>
    </xf>
    <xf numFmtId="0" fontId="6" fillId="0" borderId="0"/>
    <xf numFmtId="0" fontId="2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11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/>
    <xf numFmtId="166" fontId="2" fillId="0" borderId="0" applyFont="0" applyFill="0" applyBorder="0" applyAlignment="0" applyProtection="0"/>
    <xf numFmtId="0" fontId="11" fillId="0" borderId="0"/>
    <xf numFmtId="0" fontId="22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0" fillId="0" borderId="0"/>
    <xf numFmtId="0" fontId="27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166" fontId="10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1" fillId="12" borderId="10" applyNumberFormat="0" applyAlignment="0" applyProtection="0"/>
    <xf numFmtId="0" fontId="32" fillId="25" borderId="11" applyNumberFormat="0" applyAlignment="0" applyProtection="0"/>
    <xf numFmtId="0" fontId="33" fillId="25" borderId="10" applyNumberFormat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26" borderId="16" applyNumberFormat="0" applyAlignment="0" applyProtection="0"/>
    <xf numFmtId="0" fontId="39" fillId="0" borderId="0" applyNumberFormat="0" applyFill="0" applyBorder="0" applyAlignment="0" applyProtection="0"/>
    <xf numFmtId="0" fontId="40" fillId="5" borderId="0" applyNumberFormat="0" applyBorder="0" applyAlignment="0" applyProtection="0"/>
    <xf numFmtId="0" fontId="41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2" fillId="27" borderId="17" applyNumberFormat="0" applyFont="0" applyAlignment="0" applyProtection="0"/>
    <xf numFmtId="0" fontId="43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5" fillId="9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" fillId="0" borderId="0"/>
    <xf numFmtId="166" fontId="3" fillId="0" borderId="0" applyFont="0" applyFill="0" applyBorder="0" applyAlignment="0" applyProtection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164" fontId="3" fillId="0" borderId="0" applyFont="0" applyFill="0" applyBorder="0" applyAlignment="0" applyProtection="0"/>
    <xf numFmtId="0" fontId="47" fillId="0" borderId="0"/>
    <xf numFmtId="0" fontId="4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>
      <alignment horizontal="left" indent="1"/>
    </xf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123">
    <xf numFmtId="0" fontId="0" fillId="0" borderId="0" xfId="0"/>
    <xf numFmtId="0" fontId="21" fillId="2" borderId="1" xfId="12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1" fillId="2" borderId="1" xfId="12" applyFont="1" applyFill="1" applyBorder="1" applyAlignment="1">
      <alignment vertical="center" wrapText="1"/>
    </xf>
    <xf numFmtId="0" fontId="26" fillId="2" borderId="0" xfId="0" applyFont="1" applyFill="1" applyAlignment="1">
      <alignment horizont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0" fillId="2" borderId="0" xfId="0" applyFont="1" applyFill="1" applyAlignment="1" applyProtection="1">
      <alignment horizontal="center" vertical="center" wrapText="1"/>
    </xf>
    <xf numFmtId="0" fontId="51" fillId="2" borderId="0" xfId="0" applyFont="1" applyFill="1" applyAlignment="1" applyProtection="1">
      <alignment horizontal="center" vertical="center" wrapText="1"/>
    </xf>
    <xf numFmtId="0" fontId="52" fillId="2" borderId="2" xfId="4" applyFont="1" applyFill="1" applyBorder="1" applyAlignment="1" applyProtection="1">
      <alignment horizontal="center" vertical="center" wrapText="1"/>
    </xf>
    <xf numFmtId="0" fontId="50" fillId="2" borderId="0" xfId="0" applyFont="1" applyFill="1" applyBorder="1" applyAlignment="1" applyProtection="1">
      <alignment horizontal="center" vertical="center" wrapText="1"/>
    </xf>
    <xf numFmtId="0" fontId="53" fillId="2" borderId="1" xfId="0" applyFont="1" applyFill="1" applyBorder="1" applyAlignment="1" applyProtection="1">
      <alignment horizontal="center" vertical="center" wrapText="1"/>
    </xf>
    <xf numFmtId="0" fontId="48" fillId="2" borderId="1" xfId="0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21" fillId="2" borderId="0" xfId="0" applyFont="1" applyFill="1" applyAlignment="1">
      <alignment wrapText="1"/>
    </xf>
    <xf numFmtId="0" fontId="21" fillId="2" borderId="0" xfId="0" applyFont="1" applyFill="1" applyAlignment="1">
      <alignment horizontal="center" vertical="center" wrapText="1"/>
    </xf>
    <xf numFmtId="0" fontId="25" fillId="2" borderId="0" xfId="0" applyFont="1" applyFill="1" applyAlignment="1" applyProtection="1">
      <alignment vertical="center" wrapText="1"/>
    </xf>
    <xf numFmtId="0" fontId="29" fillId="2" borderId="3" xfId="4" applyFont="1" applyFill="1" applyBorder="1" applyAlignment="1" applyProtection="1">
      <alignment vertical="center" wrapText="1"/>
    </xf>
    <xf numFmtId="0" fontId="29" fillId="2" borderId="3" xfId="4" applyFont="1" applyFill="1" applyBorder="1" applyAlignment="1" applyProtection="1">
      <alignment horizontal="center" vertical="center" wrapText="1"/>
    </xf>
    <xf numFmtId="0" fontId="29" fillId="2" borderId="6" xfId="4" applyFont="1" applyFill="1" applyBorder="1" applyAlignment="1" applyProtection="1">
      <alignment horizontal="center" vertical="center" wrapText="1"/>
    </xf>
    <xf numFmtId="0" fontId="29" fillId="2" borderId="0" xfId="4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wrapText="1"/>
    </xf>
    <xf numFmtId="4" fontId="21" fillId="2" borderId="1" xfId="12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 applyProtection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49" fontId="21" fillId="2" borderId="2" xfId="0" applyNumberFormat="1" applyFont="1" applyFill="1" applyBorder="1" applyAlignment="1" applyProtection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 wrapText="1"/>
    </xf>
    <xf numFmtId="4" fontId="21" fillId="2" borderId="1" xfId="147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wrapText="1"/>
    </xf>
    <xf numFmtId="49" fontId="21" fillId="2" borderId="0" xfId="0" applyNumberFormat="1" applyFont="1" applyFill="1" applyBorder="1" applyAlignment="1" applyProtection="1">
      <alignment horizontal="center" vertical="center" wrapText="1"/>
    </xf>
    <xf numFmtId="0" fontId="21" fillId="2" borderId="0" xfId="0" applyFont="1" applyFill="1"/>
    <xf numFmtId="0" fontId="21" fillId="2" borderId="1" xfId="0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50" fillId="2" borderId="6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 applyProtection="1">
      <alignment vertical="center" wrapText="1"/>
    </xf>
    <xf numFmtId="0" fontId="21" fillId="2" borderId="1" xfId="147" applyFont="1" applyFill="1" applyBorder="1" applyAlignment="1">
      <alignment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2" fontId="21" fillId="2" borderId="1" xfId="12" applyNumberFormat="1" applyFont="1" applyFill="1" applyBorder="1" applyAlignment="1">
      <alignment horizontal="center" vertical="center" wrapText="1"/>
    </xf>
    <xf numFmtId="0" fontId="21" fillId="2" borderId="1" xfId="6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 applyProtection="1">
      <alignment vertical="center" wrapText="1"/>
    </xf>
    <xf numFmtId="0" fontId="21" fillId="2" borderId="1" xfId="6" applyFont="1" applyFill="1" applyBorder="1" applyAlignment="1">
      <alignment vertical="center" wrapText="1"/>
    </xf>
    <xf numFmtId="49" fontId="21" fillId="2" borderId="1" xfId="12" applyNumberFormat="1" applyFont="1" applyFill="1" applyBorder="1" applyAlignment="1">
      <alignment horizontal="center" vertical="center" wrapText="1"/>
    </xf>
    <xf numFmtId="173" fontId="21" fillId="2" borderId="1" xfId="12" applyNumberFormat="1" applyFont="1" applyFill="1" applyBorder="1" applyAlignment="1">
      <alignment horizontal="center" vertical="center" wrapText="1"/>
    </xf>
    <xf numFmtId="0" fontId="21" fillId="2" borderId="1" xfId="6" applyFont="1" applyFill="1" applyBorder="1" applyAlignment="1">
      <alignment horizontal="center"/>
    </xf>
    <xf numFmtId="0" fontId="50" fillId="2" borderId="1" xfId="6" applyFont="1" applyFill="1" applyBorder="1" applyAlignment="1">
      <alignment horizontal="center" vertical="center"/>
    </xf>
    <xf numFmtId="4" fontId="21" fillId="2" borderId="1" xfId="6" applyNumberFormat="1" applyFont="1" applyFill="1" applyBorder="1" applyAlignment="1">
      <alignment horizontal="center" vertical="center"/>
    </xf>
    <xf numFmtId="167" fontId="21" fillId="2" borderId="1" xfId="9" applyFont="1" applyFill="1" applyBorder="1" applyAlignment="1">
      <alignment vertical="center" wrapText="1"/>
    </xf>
    <xf numFmtId="0" fontId="21" fillId="2" borderId="1" xfId="61" applyFont="1" applyFill="1" applyBorder="1" applyAlignment="1">
      <alignment horizontal="left" vertical="center" wrapText="1"/>
    </xf>
    <xf numFmtId="4" fontId="21" fillId="2" borderId="1" xfId="61" applyNumberFormat="1" applyFont="1" applyFill="1" applyBorder="1" applyAlignment="1">
      <alignment horizontal="center" vertical="center" wrapText="1"/>
    </xf>
    <xf numFmtId="0" fontId="50" fillId="2" borderId="1" xfId="61" applyFont="1" applyFill="1" applyBorder="1" applyAlignment="1">
      <alignment horizontal="center" vertical="center" wrapText="1"/>
    </xf>
    <xf numFmtId="0" fontId="48" fillId="2" borderId="0" xfId="0" applyFont="1" applyFill="1" applyAlignment="1" applyProtection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172" fontId="21" fillId="2" borderId="1" xfId="12" applyNumberFormat="1" applyFont="1" applyFill="1" applyBorder="1" applyAlignment="1">
      <alignment horizontal="center" vertical="center" wrapText="1"/>
    </xf>
    <xf numFmtId="172" fontId="21" fillId="2" borderId="1" xfId="0" applyNumberFormat="1" applyFont="1" applyFill="1" applyBorder="1" applyAlignment="1" applyProtection="1">
      <alignment horizontal="center" vertical="center" wrapText="1"/>
    </xf>
    <xf numFmtId="171" fontId="21" fillId="2" borderId="1" xfId="0" applyNumberFormat="1" applyFont="1" applyFill="1" applyBorder="1" applyAlignment="1">
      <alignment horizontal="center" vertical="center" wrapText="1"/>
    </xf>
    <xf numFmtId="0" fontId="54" fillId="2" borderId="1" xfId="0" applyFont="1" applyFill="1" applyBorder="1" applyAlignment="1" applyProtection="1">
      <alignment horizontal="center" vertical="center"/>
    </xf>
    <xf numFmtId="49" fontId="21" fillId="2" borderId="1" xfId="0" applyNumberFormat="1" applyFont="1" applyFill="1" applyBorder="1" applyAlignment="1" applyProtection="1">
      <alignment horizontal="center" vertical="center" wrapText="1"/>
    </xf>
    <xf numFmtId="171" fontId="21" fillId="2" borderId="1" xfId="0" applyNumberFormat="1" applyFont="1" applyFill="1" applyBorder="1" applyAlignment="1" applyProtection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50" fillId="2" borderId="1" xfId="12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 applyProtection="1">
      <alignment horizontal="center" vertical="center" wrapText="1"/>
    </xf>
    <xf numFmtId="0" fontId="21" fillId="2" borderId="1" xfId="12" applyFont="1" applyFill="1" applyBorder="1" applyAlignment="1">
      <alignment horizontal="center" vertical="center" wrapText="1"/>
    </xf>
    <xf numFmtId="4" fontId="54" fillId="2" borderId="1" xfId="12" applyNumberFormat="1" applyFont="1" applyFill="1" applyBorder="1" applyAlignment="1">
      <alignment horizontal="center" vertical="center" wrapText="1"/>
    </xf>
    <xf numFmtId="3" fontId="54" fillId="2" borderId="1" xfId="0" applyNumberFormat="1" applyFont="1" applyFill="1" applyBorder="1" applyAlignment="1" applyProtection="1">
      <alignment horizontal="center" vertical="center" wrapText="1"/>
    </xf>
    <xf numFmtId="0" fontId="54" fillId="2" borderId="1" xfId="0" applyFont="1" applyFill="1" applyBorder="1" applyAlignment="1" applyProtection="1">
      <alignment horizontal="center" vertical="center" wrapText="1"/>
    </xf>
    <xf numFmtId="0" fontId="54" fillId="2" borderId="5" xfId="0" applyFont="1" applyFill="1" applyBorder="1" applyAlignment="1" applyProtection="1">
      <alignment horizontal="center" vertical="center" wrapText="1"/>
    </xf>
    <xf numFmtId="3" fontId="54" fillId="2" borderId="5" xfId="0" applyNumberFormat="1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vertical="center" wrapText="1"/>
    </xf>
    <xf numFmtId="0" fontId="50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50" fillId="2" borderId="6" xfId="0" applyFont="1" applyFill="1" applyBorder="1" applyAlignment="1" applyProtection="1">
      <alignment horizontal="center" vertical="center" wrapText="1"/>
    </xf>
    <xf numFmtId="0" fontId="50" fillId="2" borderId="19" xfId="0" applyFont="1" applyFill="1" applyBorder="1" applyAlignment="1" applyProtection="1">
      <alignment horizontal="center" vertical="center" wrapText="1"/>
    </xf>
    <xf numFmtId="4" fontId="21" fillId="2" borderId="1" xfId="160" applyNumberFormat="1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49" fontId="54" fillId="2" borderId="1" xfId="0" applyNumberFormat="1" applyFont="1" applyFill="1" applyBorder="1" applyAlignment="1" applyProtection="1">
      <alignment horizontal="center" vertical="center" wrapText="1"/>
    </xf>
    <xf numFmtId="171" fontId="54" fillId="2" borderId="1" xfId="0" applyNumberFormat="1" applyFont="1" applyFill="1" applyBorder="1" applyAlignment="1" applyProtection="1">
      <alignment horizontal="center" vertical="center" wrapText="1"/>
    </xf>
    <xf numFmtId="49" fontId="54" fillId="2" borderId="2" xfId="0" applyNumberFormat="1" applyFont="1" applyFill="1" applyBorder="1" applyAlignment="1" applyProtection="1">
      <alignment horizontal="center" vertical="center" wrapText="1"/>
    </xf>
    <xf numFmtId="0" fontId="50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vertical="top" wrapText="1"/>
    </xf>
    <xf numFmtId="49" fontId="21" fillId="2" borderId="1" xfId="9" applyNumberFormat="1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50" fillId="2" borderId="5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 wrapText="1"/>
    </xf>
    <xf numFmtId="0" fontId="25" fillId="2" borderId="3" xfId="0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vertical="center" wrapText="1"/>
    </xf>
    <xf numFmtId="0" fontId="50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5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left" wrapText="1"/>
    </xf>
    <xf numFmtId="0" fontId="21" fillId="2" borderId="3" xfId="0" applyFont="1" applyFill="1" applyBorder="1" applyAlignment="1" applyProtection="1">
      <alignment horizontal="left" wrapText="1"/>
    </xf>
    <xf numFmtId="0" fontId="21" fillId="2" borderId="6" xfId="0" applyFont="1" applyFill="1" applyBorder="1" applyAlignment="1" applyProtection="1">
      <alignment horizontal="left" wrapText="1"/>
    </xf>
    <xf numFmtId="0" fontId="21" fillId="2" borderId="2" xfId="0" applyFont="1" applyFill="1" applyBorder="1" applyAlignment="1" applyProtection="1">
      <alignment horizontal="left" vertical="center" wrapText="1"/>
    </xf>
    <xf numFmtId="0" fontId="21" fillId="2" borderId="3" xfId="0" applyFont="1" applyFill="1" applyBorder="1" applyAlignment="1" applyProtection="1">
      <alignment horizontal="left" vertical="center" wrapText="1"/>
    </xf>
    <xf numFmtId="0" fontId="21" fillId="2" borderId="6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48" fillId="2" borderId="0" xfId="0" applyFont="1" applyFill="1" applyAlignment="1" applyProtection="1">
      <alignment horizontal="left" vertical="center" wrapText="1"/>
    </xf>
    <xf numFmtId="0" fontId="25" fillId="2" borderId="0" xfId="0" applyFont="1" applyFill="1" applyAlignment="1" applyProtection="1">
      <alignment horizontal="center" vertical="center" wrapText="1"/>
    </xf>
  </cellXfs>
  <cellStyles count="161">
    <cellStyle name="]_x000d__x000a_Zoomed=1_x000d__x000a_Row=0_x000d__x000a_Column=0_x000d__x000a_Height=0_x000d__x000a_Width=0_x000d__x000a_FontName=FoxFont_x000d__x000a_FontStyle=0_x000d__x000a_FontSize=9_x000d__x000a_PrtFontName=FoxPrin" xfId="26" xr:uid="{00000000-0005-0000-0000-000000000000}"/>
    <cellStyle name="_~7107767" xfId="27" xr:uid="{00000000-0005-0000-0000-000001000000}"/>
    <cellStyle name="_~7107767_прил 2 (2008)" xfId="28" xr:uid="{00000000-0005-0000-0000-000002000000}"/>
    <cellStyle name="_1,3,4,5,7(1-2),8,10,11,12" xfId="29" xr:uid="{00000000-0005-0000-0000-000003000000}"/>
    <cellStyle name="_5,форма АТАБ, график снижения нагрузки," xfId="30" xr:uid="{00000000-0005-0000-0000-000004000000}"/>
    <cellStyle name="_Книга1" xfId="31" xr:uid="{00000000-0005-0000-0000-000005000000}"/>
    <cellStyle name="_Прил" xfId="32" xr:uid="{00000000-0005-0000-0000-000006000000}"/>
    <cellStyle name="_прил 2 (2008)" xfId="33" xr:uid="{00000000-0005-0000-0000-000007000000}"/>
    <cellStyle name="_Прил 4-5(потери)" xfId="34" xr:uid="{00000000-0005-0000-0000-000008000000}"/>
    <cellStyle name="_Прил 7 (акт снятия показ)" xfId="35" xr:uid="{00000000-0005-0000-0000-000009000000}"/>
    <cellStyle name="_Прил. 8 - Акт объемов" xfId="36" xr:uid="{00000000-0005-0000-0000-00000A000000}"/>
    <cellStyle name="_Прил.10" xfId="37" xr:uid="{00000000-0005-0000-0000-00000B000000}"/>
    <cellStyle name="_Прил_прил 2 (2008)" xfId="38" xr:uid="{00000000-0005-0000-0000-00000C000000}"/>
    <cellStyle name="_Прил-9 (акт сверки)" xfId="39" xr:uid="{00000000-0005-0000-0000-00000D000000}"/>
    <cellStyle name="_Приложения(отправка)" xfId="40" xr:uid="{00000000-0005-0000-0000-00000E000000}"/>
    <cellStyle name="_Приложения(отправка)_прил 2 (2008)" xfId="41" xr:uid="{00000000-0005-0000-0000-00000F000000}"/>
    <cellStyle name="_Пурнефтегаз Приложения к договору на 2007 г" xfId="42" xr:uid="{00000000-0005-0000-0000-000010000000}"/>
    <cellStyle name="_Пурнефтегаз Приложения к договору на 2007 г_прил 2 (2008)" xfId="43" xr:uid="{00000000-0005-0000-0000-000011000000}"/>
    <cellStyle name="20% - Акцент1 2" xfId="87" xr:uid="{00000000-0005-0000-0000-000012000000}"/>
    <cellStyle name="20% - Акцент2 2" xfId="88" xr:uid="{00000000-0005-0000-0000-000013000000}"/>
    <cellStyle name="20% - Акцент3 2" xfId="89" xr:uid="{00000000-0005-0000-0000-000014000000}"/>
    <cellStyle name="20% - Акцент4 2" xfId="90" xr:uid="{00000000-0005-0000-0000-000015000000}"/>
    <cellStyle name="20% - Акцент5 2" xfId="91" xr:uid="{00000000-0005-0000-0000-000016000000}"/>
    <cellStyle name="20% - Акцент6 2" xfId="92" xr:uid="{00000000-0005-0000-0000-000017000000}"/>
    <cellStyle name="40% - Акцент1 2" xfId="93" xr:uid="{00000000-0005-0000-0000-000018000000}"/>
    <cellStyle name="40% - Акцент2 2" xfId="94" xr:uid="{00000000-0005-0000-0000-000019000000}"/>
    <cellStyle name="40% - Акцент3 2" xfId="95" xr:uid="{00000000-0005-0000-0000-00001A000000}"/>
    <cellStyle name="40% - Акцент4 2" xfId="96" xr:uid="{00000000-0005-0000-0000-00001B000000}"/>
    <cellStyle name="40% - Акцент5 2" xfId="97" xr:uid="{00000000-0005-0000-0000-00001C000000}"/>
    <cellStyle name="40% - Акцент6 2" xfId="98" xr:uid="{00000000-0005-0000-0000-00001D000000}"/>
    <cellStyle name="60% - Акцент1 2" xfId="99" xr:uid="{00000000-0005-0000-0000-00001E000000}"/>
    <cellStyle name="60% - Акцент2 2" xfId="100" xr:uid="{00000000-0005-0000-0000-00001F000000}"/>
    <cellStyle name="60% - Акцент3 2" xfId="101" xr:uid="{00000000-0005-0000-0000-000020000000}"/>
    <cellStyle name="60% - Акцент4 2" xfId="102" xr:uid="{00000000-0005-0000-0000-000021000000}"/>
    <cellStyle name="60% - Акцент5 2" xfId="103" xr:uid="{00000000-0005-0000-0000-000022000000}"/>
    <cellStyle name="60% - Акцент6 2" xfId="104" xr:uid="{00000000-0005-0000-0000-000023000000}"/>
    <cellStyle name="AFE" xfId="44" xr:uid="{00000000-0005-0000-0000-000024000000}"/>
    <cellStyle name="Comma [0]_irl tel sep5" xfId="45" xr:uid="{00000000-0005-0000-0000-000025000000}"/>
    <cellStyle name="Comma_irl tel sep5" xfId="46" xr:uid="{00000000-0005-0000-0000-000026000000}"/>
    <cellStyle name="Currency [0]_irl tel sep5" xfId="47" xr:uid="{00000000-0005-0000-0000-000027000000}"/>
    <cellStyle name="Currency_irl tel sep5" xfId="48" xr:uid="{00000000-0005-0000-0000-000028000000}"/>
    <cellStyle name="Normal_irl tel sep5" xfId="49" xr:uid="{00000000-0005-0000-0000-000029000000}"/>
    <cellStyle name="normбlnм_laroux" xfId="50" xr:uid="{00000000-0005-0000-0000-00002A000000}"/>
    <cellStyle name="S0" xfId="51" xr:uid="{00000000-0005-0000-0000-00002B000000}"/>
    <cellStyle name="S1" xfId="52" xr:uid="{00000000-0005-0000-0000-00002C000000}"/>
    <cellStyle name="S2" xfId="53" xr:uid="{00000000-0005-0000-0000-00002D000000}"/>
    <cellStyle name="S3" xfId="54" xr:uid="{00000000-0005-0000-0000-00002E000000}"/>
    <cellStyle name="S4" xfId="55" xr:uid="{00000000-0005-0000-0000-00002F000000}"/>
    <cellStyle name="S5" xfId="56" xr:uid="{00000000-0005-0000-0000-000030000000}"/>
    <cellStyle name="S6" xfId="57" xr:uid="{00000000-0005-0000-0000-000031000000}"/>
    <cellStyle name="S7" xfId="58" xr:uid="{00000000-0005-0000-0000-000032000000}"/>
    <cellStyle name="SAPBEXaggDataEmph" xfId="59" xr:uid="{00000000-0005-0000-0000-000033000000}"/>
    <cellStyle name="Text" xfId="60" xr:uid="{00000000-0005-0000-0000-000034000000}"/>
    <cellStyle name="Text 2" xfId="157" xr:uid="{00000000-0005-0000-0000-000035000000}"/>
    <cellStyle name="Акцент1 2" xfId="105" xr:uid="{00000000-0005-0000-0000-000036000000}"/>
    <cellStyle name="Акцент2 2" xfId="106" xr:uid="{00000000-0005-0000-0000-000037000000}"/>
    <cellStyle name="Акцент3 2" xfId="107" xr:uid="{00000000-0005-0000-0000-000038000000}"/>
    <cellStyle name="Акцент4 2" xfId="108" xr:uid="{00000000-0005-0000-0000-000039000000}"/>
    <cellStyle name="Акцент5 2" xfId="109" xr:uid="{00000000-0005-0000-0000-00003A000000}"/>
    <cellStyle name="Акцент6 2" xfId="110" xr:uid="{00000000-0005-0000-0000-00003B000000}"/>
    <cellStyle name="Ввод  2" xfId="111" xr:uid="{00000000-0005-0000-0000-00003C000000}"/>
    <cellStyle name="Вывод 2" xfId="112" xr:uid="{00000000-0005-0000-0000-00003D000000}"/>
    <cellStyle name="Вычисление 2" xfId="113" xr:uid="{00000000-0005-0000-0000-00003E000000}"/>
    <cellStyle name="Гиперссылка" xfId="4" builtinId="8"/>
    <cellStyle name="Гиперссылка 2" xfId="79" xr:uid="{00000000-0005-0000-0000-000040000000}"/>
    <cellStyle name="Заголовок 1 2" xfId="114" xr:uid="{00000000-0005-0000-0000-000041000000}"/>
    <cellStyle name="Заголовок 2 2" xfId="115" xr:uid="{00000000-0005-0000-0000-000042000000}"/>
    <cellStyle name="Заголовок 3 2" xfId="116" xr:uid="{00000000-0005-0000-0000-000043000000}"/>
    <cellStyle name="Заголовок 4 2" xfId="117" xr:uid="{00000000-0005-0000-0000-000044000000}"/>
    <cellStyle name="Итог 2" xfId="118" xr:uid="{00000000-0005-0000-0000-000045000000}"/>
    <cellStyle name="Контрольная ячейка 2" xfId="119" xr:uid="{00000000-0005-0000-0000-000046000000}"/>
    <cellStyle name="Мой стиль" xfId="10" xr:uid="{00000000-0005-0000-0000-000047000000}"/>
    <cellStyle name="Название 2" xfId="120" xr:uid="{00000000-0005-0000-0000-000048000000}"/>
    <cellStyle name="Нейтральный 2" xfId="121" xr:uid="{00000000-0005-0000-0000-000049000000}"/>
    <cellStyle name="Обычный" xfId="0" builtinId="0"/>
    <cellStyle name="Обычный 10" xfId="61" xr:uid="{00000000-0005-0000-0000-00004B000000}"/>
    <cellStyle name="Обычный 10 2" xfId="147" xr:uid="{00000000-0005-0000-0000-00004C000000}"/>
    <cellStyle name="Обычный 10 2 2" xfId="160" xr:uid="{00000000-0005-0000-0000-00004D000000}"/>
    <cellStyle name="Обычный 11" xfId="76" xr:uid="{00000000-0005-0000-0000-00004E000000}"/>
    <cellStyle name="Обычный 11 2" xfId="135" xr:uid="{00000000-0005-0000-0000-00004F000000}"/>
    <cellStyle name="Обычный 11 3" xfId="144" xr:uid="{00000000-0005-0000-0000-000050000000}"/>
    <cellStyle name="Обычный 12" xfId="77" xr:uid="{00000000-0005-0000-0000-000051000000}"/>
    <cellStyle name="Обычный 12 2" xfId="128" xr:uid="{00000000-0005-0000-0000-000052000000}"/>
    <cellStyle name="Обычный 13" xfId="82" xr:uid="{00000000-0005-0000-0000-000053000000}"/>
    <cellStyle name="Обычный 13 2" xfId="137" xr:uid="{00000000-0005-0000-0000-000054000000}"/>
    <cellStyle name="Обычный 14" xfId="83" xr:uid="{00000000-0005-0000-0000-000055000000}"/>
    <cellStyle name="Обычный 14 2" xfId="138" xr:uid="{00000000-0005-0000-0000-000056000000}"/>
    <cellStyle name="Обычный 15" xfId="84" xr:uid="{00000000-0005-0000-0000-000057000000}"/>
    <cellStyle name="Обычный 16" xfId="129" xr:uid="{00000000-0005-0000-0000-000058000000}"/>
    <cellStyle name="Обычный 17" xfId="140" xr:uid="{00000000-0005-0000-0000-000059000000}"/>
    <cellStyle name="Обычный 18" xfId="146" xr:uid="{00000000-0005-0000-0000-00005A000000}"/>
    <cellStyle name="Обычный 18 2" xfId="159" xr:uid="{00000000-0005-0000-0000-00005B000000}"/>
    <cellStyle name="Обычный 2" xfId="1" xr:uid="{00000000-0005-0000-0000-00005C000000}"/>
    <cellStyle name="Обычный 2 2" xfId="3" xr:uid="{00000000-0005-0000-0000-00005D000000}"/>
    <cellStyle name="Обычный 2 2 2" xfId="74" xr:uid="{00000000-0005-0000-0000-00005E000000}"/>
    <cellStyle name="Обычный 2 3" xfId="6" xr:uid="{00000000-0005-0000-0000-00005F000000}"/>
    <cellStyle name="Обычный 2 4" xfId="11" xr:uid="{00000000-0005-0000-0000-000060000000}"/>
    <cellStyle name="Обычный 2 5" xfId="62" xr:uid="{00000000-0005-0000-0000-000061000000}"/>
    <cellStyle name="Обычный 2 6" xfId="130" xr:uid="{00000000-0005-0000-0000-000062000000}"/>
    <cellStyle name="Обычный 3" xfId="12" xr:uid="{00000000-0005-0000-0000-000063000000}"/>
    <cellStyle name="Обычный 3 2" xfId="85" xr:uid="{00000000-0005-0000-0000-000064000000}"/>
    <cellStyle name="Обычный 4" xfId="7" xr:uid="{00000000-0005-0000-0000-000065000000}"/>
    <cellStyle name="Обычный 4 2" xfId="80" xr:uid="{00000000-0005-0000-0000-000066000000}"/>
    <cellStyle name="Обычный 4 2 2" xfId="136" xr:uid="{00000000-0005-0000-0000-000067000000}"/>
    <cellStyle name="Обычный 4 3" xfId="81" xr:uid="{00000000-0005-0000-0000-000068000000}"/>
    <cellStyle name="Обычный 5" xfId="18" xr:uid="{00000000-0005-0000-0000-000069000000}"/>
    <cellStyle name="Обычный 5 2" xfId="20" xr:uid="{00000000-0005-0000-0000-00006A000000}"/>
    <cellStyle name="Обычный 6" xfId="63" xr:uid="{00000000-0005-0000-0000-00006B000000}"/>
    <cellStyle name="Обычный 7" xfId="64" xr:uid="{00000000-0005-0000-0000-00006C000000}"/>
    <cellStyle name="Обычный 8" xfId="65" xr:uid="{00000000-0005-0000-0000-00006D000000}"/>
    <cellStyle name="Обычный 9" xfId="66" xr:uid="{00000000-0005-0000-0000-00006E000000}"/>
    <cellStyle name="Обычный 9 2" xfId="67" xr:uid="{00000000-0005-0000-0000-00006F000000}"/>
    <cellStyle name="Обычный 9 2 2" xfId="133" xr:uid="{00000000-0005-0000-0000-000070000000}"/>
    <cellStyle name="Обычный 9 2 3" xfId="142" xr:uid="{00000000-0005-0000-0000-000071000000}"/>
    <cellStyle name="Обычный 9 3" xfId="132" xr:uid="{00000000-0005-0000-0000-000072000000}"/>
    <cellStyle name="Обычный 9 4" xfId="141" xr:uid="{00000000-0005-0000-0000-000073000000}"/>
    <cellStyle name="Плохой 2" xfId="122" xr:uid="{00000000-0005-0000-0000-000074000000}"/>
    <cellStyle name="Пояснение 2" xfId="123" xr:uid="{00000000-0005-0000-0000-000075000000}"/>
    <cellStyle name="Примечание 2" xfId="124" xr:uid="{00000000-0005-0000-0000-000076000000}"/>
    <cellStyle name="Процентный 2" xfId="24" xr:uid="{00000000-0005-0000-0000-000077000000}"/>
    <cellStyle name="Процентный 3" xfId="25" xr:uid="{00000000-0005-0000-0000-000078000000}"/>
    <cellStyle name="Процентный 4" xfId="78" xr:uid="{00000000-0005-0000-0000-000079000000}"/>
    <cellStyle name="Связанная ячейка 2" xfId="125" xr:uid="{00000000-0005-0000-0000-00007A000000}"/>
    <cellStyle name="Стиль 1" xfId="5" xr:uid="{00000000-0005-0000-0000-00007B000000}"/>
    <cellStyle name="ТаблицаТекст" xfId="13" xr:uid="{00000000-0005-0000-0000-00007C000000}"/>
    <cellStyle name="Текст предупреждения 2" xfId="126" xr:uid="{00000000-0005-0000-0000-00007D000000}"/>
    <cellStyle name="Тысячи [0]_Di9L0o5j31kGokzdMy2T4e8xw" xfId="68" xr:uid="{00000000-0005-0000-0000-00007E000000}"/>
    <cellStyle name="Тысячи_Di9L0o5j31kGokzdMy2T4e8xw" xfId="69" xr:uid="{00000000-0005-0000-0000-00007F000000}"/>
    <cellStyle name="Финансовый 10" xfId="70" xr:uid="{00000000-0005-0000-0000-000080000000}"/>
    <cellStyle name="Финансовый 11" xfId="139" xr:uid="{00000000-0005-0000-0000-000081000000}"/>
    <cellStyle name="Финансовый 12" xfId="145" xr:uid="{00000000-0005-0000-0000-000082000000}"/>
    <cellStyle name="Финансовый 2" xfId="2" xr:uid="{00000000-0005-0000-0000-000083000000}"/>
    <cellStyle name="Финансовый 2 2" xfId="9" xr:uid="{00000000-0005-0000-0000-000084000000}"/>
    <cellStyle name="Финансовый 2 2 2" xfId="14" xr:uid="{00000000-0005-0000-0000-000085000000}"/>
    <cellStyle name="Финансовый 2 2 2 2" xfId="150" xr:uid="{00000000-0005-0000-0000-000086000000}"/>
    <cellStyle name="Финансовый 2 2 3" xfId="75" xr:uid="{00000000-0005-0000-0000-000087000000}"/>
    <cellStyle name="Финансовый 2 2 4" xfId="149" xr:uid="{00000000-0005-0000-0000-000088000000}"/>
    <cellStyle name="Финансовый 2 3" xfId="71" xr:uid="{00000000-0005-0000-0000-000089000000}"/>
    <cellStyle name="Финансовый 2 4" xfId="131" xr:uid="{00000000-0005-0000-0000-00008A000000}"/>
    <cellStyle name="Финансовый 3" xfId="8" xr:uid="{00000000-0005-0000-0000-00008B000000}"/>
    <cellStyle name="Финансовый 3 2" xfId="15" xr:uid="{00000000-0005-0000-0000-00008C000000}"/>
    <cellStyle name="Финансовый 3 2 2" xfId="151" xr:uid="{00000000-0005-0000-0000-00008D000000}"/>
    <cellStyle name="Финансовый 3 3" xfId="16" xr:uid="{00000000-0005-0000-0000-00008E000000}"/>
    <cellStyle name="Финансовый 3 3 2" xfId="152" xr:uid="{00000000-0005-0000-0000-00008F000000}"/>
    <cellStyle name="Финансовый 3 4" xfId="148" xr:uid="{00000000-0005-0000-0000-000090000000}"/>
    <cellStyle name="Финансовый 4" xfId="17" xr:uid="{00000000-0005-0000-0000-000091000000}"/>
    <cellStyle name="Финансовый 4 2" xfId="86" xr:uid="{00000000-0005-0000-0000-000092000000}"/>
    <cellStyle name="Финансовый 4 3" xfId="153" xr:uid="{00000000-0005-0000-0000-000093000000}"/>
    <cellStyle name="Финансовый 5" xfId="23" xr:uid="{00000000-0005-0000-0000-000094000000}"/>
    <cellStyle name="Финансовый 6" xfId="22" xr:uid="{00000000-0005-0000-0000-000095000000}"/>
    <cellStyle name="Финансовый 6 2" xfId="72" xr:uid="{00000000-0005-0000-0000-000096000000}"/>
    <cellStyle name="Финансовый 6 2 2" xfId="134" xr:uid="{00000000-0005-0000-0000-000097000000}"/>
    <cellStyle name="Финансовый 6 2 3" xfId="143" xr:uid="{00000000-0005-0000-0000-000098000000}"/>
    <cellStyle name="Финансовый 6 3" xfId="156" xr:uid="{00000000-0005-0000-0000-000099000000}"/>
    <cellStyle name="Финансовый 7" xfId="21" xr:uid="{00000000-0005-0000-0000-00009A000000}"/>
    <cellStyle name="Финансовый 7 2" xfId="155" xr:uid="{00000000-0005-0000-0000-00009B000000}"/>
    <cellStyle name="Финансовый 8" xfId="19" xr:uid="{00000000-0005-0000-0000-00009C000000}"/>
    <cellStyle name="Финансовый 8 2" xfId="154" xr:uid="{00000000-0005-0000-0000-00009D000000}"/>
    <cellStyle name="Финансовый 9" xfId="73" xr:uid="{00000000-0005-0000-0000-00009E000000}"/>
    <cellStyle name="Финансовый 9 2" xfId="158" xr:uid="{00000000-0005-0000-0000-00009F000000}"/>
    <cellStyle name="Хороший 2" xfId="127" xr:uid="{00000000-0005-0000-0000-0000A0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6\&#1055;&#1051;&#1040;&#1053;%20&#1047;&#1040;&#1050;&#1059;&#1055;&#1054;&#1050;\&#1055;&#1051;&#1040;&#1053;%20&#1047;&#1040;&#1050;&#1059;&#1055;&#1054;&#1050;%202020\&#1055;&#1088;&#1080;&#1085;&#1072;&#1076;&#1083;&#1077;&#1078;&#1085;&#1086;&#1089;&#1090;&#1100;%20&#1082;%20&#1057;&#1052;&#1080;&#1057;&#105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89\&#1086;&#1073;&#1097;&#1072;&#1103;%20&#1076;&#1083;&#1103;%20&#1101;&#1086;\&#1041;&#1070;&#1044;&#1046;&#1045;&#1058;%202009&#1075;\&#1044;&#1040;&#1053;&#1053;&#1067;&#1045;%20&#1057;&#1051;&#1059;&#1046;&#1041;\&#1055;&#1063;%20&#1073;&#1102;&#1076;&#1078;&#1077;&#1090;%202009\00&#1058;09_05_01000%20&#1086;&#1078;&#1080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ЕНДА"/>
      <sheetName val="А"/>
      <sheetName val="Б"/>
      <sheetName val="В"/>
      <sheetName val="Г"/>
      <sheetName val="Д"/>
      <sheetName val="Ж"/>
      <sheetName val="З"/>
      <sheetName val="И"/>
      <sheetName val="К"/>
      <sheetName val="М"/>
      <sheetName val="Н"/>
      <sheetName val="О"/>
      <sheetName val="П"/>
      <sheetName val="Р"/>
      <sheetName val="С"/>
      <sheetName val="Т"/>
      <sheetName val="У"/>
      <sheetName val="Ф"/>
      <sheetName val="Ц"/>
      <sheetName val="Э"/>
      <sheetName val="Ш"/>
      <sheetName val="Я"/>
      <sheetName val="Бюджет ЯНАО"/>
      <sheetName val="Принадлежность к СМиСП"/>
    </sheetNames>
    <definedNames>
      <definedName name="Interest_Rate" refersTo="#ССЫЛКА!"/>
      <definedName name="Loan_Amount" refersTo="#ССЫЛКА!"/>
      <definedName name="Loan_Start" refersTo="#ССЫЛКА!"/>
      <definedName name="Loan_Years" refersTo="#ССЫЛКА!"/>
      <definedName name="Number_of_Payments" refersTo="#ССЫЛКА!"/>
      <definedName name="Values_Entered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писание"/>
      <sheetName val="Содержание"/>
      <sheetName val="Макро"/>
      <sheetName val="СБП"/>
      <sheetName val="СБПР"/>
      <sheetName val="СБМ"/>
      <sheetName val="СБЗ-Т"/>
      <sheetName val="СБЗ-И"/>
      <sheetName val="СБЗ-П"/>
      <sheetName val="СБЗ-В"/>
      <sheetName val="СБЗЗ"/>
      <sheetName val="СБДР"/>
      <sheetName val="СБКВ"/>
      <sheetName val="СБКЗ"/>
      <sheetName val="СБДК-Т"/>
      <sheetName val="СБДК-И"/>
      <sheetName val="СБДК-Н"/>
      <sheetName val="СБДК-В"/>
      <sheetName val="СБДДС"/>
      <sheetName val="СБДДС-П"/>
      <sheetName val="СПРБ"/>
      <sheetName val="Масте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yrw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208"/>
  <sheetViews>
    <sheetView tabSelected="1" topLeftCell="A52" zoomScaleNormal="100" workbookViewId="0">
      <selection activeCell="E62" sqref="E62"/>
    </sheetView>
  </sheetViews>
  <sheetFormatPr defaultRowHeight="25.5" customHeight="1" x14ac:dyDescent="0.2"/>
  <cols>
    <col min="1" max="1" width="5.85546875" style="14" customWidth="1"/>
    <col min="2" max="2" width="5.5703125" style="14" customWidth="1"/>
    <col min="3" max="3" width="8.5703125" style="14" customWidth="1"/>
    <col min="4" max="4" width="10.5703125" style="14" customWidth="1"/>
    <col min="5" max="5" width="65.42578125" style="15" customWidth="1"/>
    <col min="6" max="6" width="20.5703125" style="8" customWidth="1"/>
    <col min="7" max="7" width="7.5703125" style="14" customWidth="1"/>
    <col min="8" max="8" width="8.42578125" style="14" customWidth="1"/>
    <col min="9" max="9" width="8.5703125" style="14" customWidth="1"/>
    <col min="10" max="10" width="7.7109375" style="14" customWidth="1"/>
    <col min="11" max="11" width="9" style="14" customWidth="1"/>
    <col min="12" max="12" width="9.28515625" style="14" customWidth="1"/>
    <col min="13" max="13" width="12.85546875" style="14" customWidth="1"/>
    <col min="14" max="14" width="14.7109375" style="14" customWidth="1"/>
    <col min="15" max="15" width="13" style="14" customWidth="1"/>
    <col min="16" max="16" width="10" style="14" customWidth="1"/>
    <col min="17" max="18" width="9.7109375" style="14" customWidth="1"/>
    <col min="19" max="16384" width="9.140625" style="16"/>
  </cols>
  <sheetData>
    <row r="1" spans="1:18" ht="13.5" customHeight="1" x14ac:dyDescent="0.2">
      <c r="N1" s="121" t="s">
        <v>269</v>
      </c>
      <c r="O1" s="121"/>
      <c r="P1" s="121"/>
      <c r="Q1" s="59"/>
      <c r="R1" s="59"/>
    </row>
    <row r="2" spans="1:18" ht="13.5" customHeight="1" x14ac:dyDescent="0.2">
      <c r="N2" s="121" t="s">
        <v>732</v>
      </c>
      <c r="O2" s="121"/>
      <c r="P2" s="121"/>
      <c r="Q2" s="59"/>
      <c r="R2" s="59"/>
    </row>
    <row r="3" spans="1:18" ht="14.25" customHeight="1" x14ac:dyDescent="0.2">
      <c r="N3" s="121" t="s">
        <v>731</v>
      </c>
      <c r="O3" s="121"/>
      <c r="P3" s="121"/>
      <c r="Q3" s="59"/>
      <c r="R3" s="59"/>
    </row>
    <row r="4" spans="1:18" s="17" customFormat="1" ht="13.5" customHeight="1" x14ac:dyDescent="0.25">
      <c r="A4" s="122" t="s">
        <v>368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81"/>
      <c r="R4" s="81"/>
    </row>
    <row r="5" spans="1:18" s="17" customFormat="1" ht="13.5" customHeight="1" x14ac:dyDescent="0.25">
      <c r="A5" s="14"/>
      <c r="B5" s="14"/>
      <c r="C5" s="81"/>
      <c r="D5" s="81"/>
      <c r="E5" s="18"/>
      <c r="F5" s="9"/>
      <c r="G5" s="81"/>
      <c r="H5" s="81"/>
      <c r="I5" s="81"/>
      <c r="J5" s="81"/>
      <c r="K5" s="81"/>
      <c r="L5" s="14"/>
      <c r="M5" s="81"/>
      <c r="N5" s="81"/>
      <c r="O5" s="81"/>
      <c r="P5" s="81"/>
      <c r="Q5" s="81"/>
      <c r="R5" s="81"/>
    </row>
    <row r="6" spans="1:18" ht="12.75" customHeight="1" x14ac:dyDescent="0.2">
      <c r="A6" s="114" t="s">
        <v>13</v>
      </c>
      <c r="B6" s="115"/>
      <c r="C6" s="115"/>
      <c r="D6" s="115"/>
      <c r="E6" s="116"/>
      <c r="F6" s="117" t="s">
        <v>54</v>
      </c>
      <c r="G6" s="118"/>
      <c r="H6" s="118"/>
      <c r="I6" s="118"/>
      <c r="J6" s="118"/>
      <c r="K6" s="118"/>
      <c r="L6" s="118"/>
      <c r="M6" s="118"/>
      <c r="N6" s="118"/>
      <c r="O6" s="118"/>
      <c r="P6" s="119"/>
      <c r="Q6" s="82"/>
      <c r="R6" s="82"/>
    </row>
    <row r="7" spans="1:18" ht="12.75" customHeight="1" x14ac:dyDescent="0.2">
      <c r="A7" s="114" t="s">
        <v>14</v>
      </c>
      <c r="B7" s="115"/>
      <c r="C7" s="115"/>
      <c r="D7" s="115"/>
      <c r="E7" s="116"/>
      <c r="F7" s="117" t="s">
        <v>55</v>
      </c>
      <c r="G7" s="118"/>
      <c r="H7" s="118"/>
      <c r="I7" s="118"/>
      <c r="J7" s="118"/>
      <c r="K7" s="118"/>
      <c r="L7" s="118"/>
      <c r="M7" s="118"/>
      <c r="N7" s="118"/>
      <c r="O7" s="118"/>
      <c r="P7" s="119"/>
      <c r="Q7" s="82"/>
      <c r="R7" s="82"/>
    </row>
    <row r="8" spans="1:18" ht="12.75" customHeight="1" x14ac:dyDescent="0.2">
      <c r="A8" s="114" t="s">
        <v>15</v>
      </c>
      <c r="B8" s="115"/>
      <c r="C8" s="115"/>
      <c r="D8" s="115"/>
      <c r="E8" s="116"/>
      <c r="F8" s="117" t="s">
        <v>5</v>
      </c>
      <c r="G8" s="118"/>
      <c r="H8" s="118"/>
      <c r="I8" s="118"/>
      <c r="J8" s="118"/>
      <c r="K8" s="118"/>
      <c r="L8" s="118"/>
      <c r="M8" s="118"/>
      <c r="N8" s="118"/>
      <c r="O8" s="118"/>
      <c r="P8" s="119"/>
      <c r="Q8" s="82"/>
      <c r="R8" s="82"/>
    </row>
    <row r="9" spans="1:18" ht="12.75" customHeight="1" x14ac:dyDescent="0.2">
      <c r="A9" s="114" t="s">
        <v>16</v>
      </c>
      <c r="B9" s="115"/>
      <c r="C9" s="115"/>
      <c r="D9" s="115"/>
      <c r="E9" s="116"/>
      <c r="F9" s="10" t="s">
        <v>6</v>
      </c>
      <c r="G9" s="19"/>
      <c r="H9" s="19"/>
      <c r="I9" s="20"/>
      <c r="J9" s="20"/>
      <c r="K9" s="20"/>
      <c r="L9" s="20"/>
      <c r="M9" s="20"/>
      <c r="N9" s="20"/>
      <c r="O9" s="20"/>
      <c r="P9" s="21"/>
      <c r="Q9" s="22"/>
      <c r="R9" s="22"/>
    </row>
    <row r="10" spans="1:18" ht="12.75" customHeight="1" x14ac:dyDescent="0.2">
      <c r="A10" s="114" t="s">
        <v>50</v>
      </c>
      <c r="B10" s="115"/>
      <c r="C10" s="115"/>
      <c r="D10" s="115"/>
      <c r="E10" s="116"/>
      <c r="F10" s="117">
        <v>8904042048</v>
      </c>
      <c r="G10" s="118"/>
      <c r="H10" s="118"/>
      <c r="I10" s="118"/>
      <c r="J10" s="118"/>
      <c r="K10" s="118"/>
      <c r="L10" s="118"/>
      <c r="M10" s="118"/>
      <c r="N10" s="118"/>
      <c r="O10" s="118"/>
      <c r="P10" s="119"/>
      <c r="Q10" s="82"/>
      <c r="R10" s="82"/>
    </row>
    <row r="11" spans="1:18" ht="12.75" customHeight="1" x14ac:dyDescent="0.2">
      <c r="A11" s="114" t="s">
        <v>51</v>
      </c>
      <c r="B11" s="115"/>
      <c r="C11" s="115"/>
      <c r="D11" s="115"/>
      <c r="E11" s="116"/>
      <c r="F11" s="117">
        <v>890401001</v>
      </c>
      <c r="G11" s="118"/>
      <c r="H11" s="118"/>
      <c r="I11" s="118"/>
      <c r="J11" s="118"/>
      <c r="K11" s="118"/>
      <c r="L11" s="118"/>
      <c r="M11" s="118"/>
      <c r="N11" s="118"/>
      <c r="O11" s="118"/>
      <c r="P11" s="119"/>
      <c r="Q11" s="82"/>
      <c r="R11" s="82"/>
    </row>
    <row r="12" spans="1:18" ht="12.75" customHeight="1" x14ac:dyDescent="0.2">
      <c r="A12" s="114" t="s">
        <v>52</v>
      </c>
      <c r="B12" s="115"/>
      <c r="C12" s="115"/>
      <c r="D12" s="115"/>
      <c r="E12" s="116"/>
      <c r="F12" s="117">
        <v>71176000000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9"/>
      <c r="Q12" s="82"/>
      <c r="R12" s="82"/>
    </row>
    <row r="13" spans="1:18" ht="10.5" customHeight="1" x14ac:dyDescent="0.2">
      <c r="A13" s="23"/>
      <c r="B13" s="23"/>
      <c r="C13" s="82"/>
      <c r="D13" s="82"/>
      <c r="F13" s="11"/>
      <c r="G13" s="120"/>
      <c r="H13" s="120"/>
      <c r="I13" s="82"/>
      <c r="J13" s="82"/>
      <c r="K13" s="82"/>
      <c r="L13" s="82"/>
      <c r="M13" s="82"/>
    </row>
    <row r="14" spans="1:18" ht="14.25" customHeight="1" x14ac:dyDescent="0.2">
      <c r="A14" s="107" t="s">
        <v>0</v>
      </c>
      <c r="B14" s="108" t="s">
        <v>178</v>
      </c>
      <c r="C14" s="107" t="s">
        <v>18</v>
      </c>
      <c r="D14" s="107" t="s">
        <v>19</v>
      </c>
      <c r="E14" s="107" t="s">
        <v>1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 t="s">
        <v>7</v>
      </c>
      <c r="P14" s="111" t="s">
        <v>60</v>
      </c>
      <c r="Q14" s="102" t="s">
        <v>79</v>
      </c>
      <c r="R14" s="102" t="s">
        <v>187</v>
      </c>
    </row>
    <row r="15" spans="1:18" ht="24" customHeight="1" x14ac:dyDescent="0.2">
      <c r="A15" s="107"/>
      <c r="B15" s="109"/>
      <c r="C15" s="107"/>
      <c r="D15" s="107"/>
      <c r="E15" s="105" t="s">
        <v>2</v>
      </c>
      <c r="F15" s="106" t="s">
        <v>11</v>
      </c>
      <c r="G15" s="107" t="s">
        <v>3</v>
      </c>
      <c r="H15" s="107"/>
      <c r="I15" s="107" t="s">
        <v>10</v>
      </c>
      <c r="J15" s="107" t="s">
        <v>183</v>
      </c>
      <c r="K15" s="107"/>
      <c r="L15" s="107" t="s">
        <v>53</v>
      </c>
      <c r="M15" s="107" t="s">
        <v>4</v>
      </c>
      <c r="N15" s="107"/>
      <c r="O15" s="107"/>
      <c r="P15" s="111"/>
      <c r="Q15" s="103"/>
      <c r="R15" s="103"/>
    </row>
    <row r="16" spans="1:18" ht="36" customHeight="1" x14ac:dyDescent="0.2">
      <c r="A16" s="107"/>
      <c r="B16" s="110"/>
      <c r="C16" s="107"/>
      <c r="D16" s="107"/>
      <c r="E16" s="105"/>
      <c r="F16" s="106"/>
      <c r="G16" s="79" t="s">
        <v>8</v>
      </c>
      <c r="H16" s="79" t="s">
        <v>9</v>
      </c>
      <c r="I16" s="107"/>
      <c r="J16" s="79" t="s">
        <v>12</v>
      </c>
      <c r="K16" s="79" t="s">
        <v>9</v>
      </c>
      <c r="L16" s="107"/>
      <c r="M16" s="79" t="s">
        <v>182</v>
      </c>
      <c r="N16" s="79" t="s">
        <v>49</v>
      </c>
      <c r="O16" s="107"/>
      <c r="P16" s="111"/>
      <c r="Q16" s="103"/>
      <c r="R16" s="104"/>
    </row>
    <row r="17" spans="1:18" s="5" customFormat="1" ht="11.25" customHeight="1" x14ac:dyDescent="0.25">
      <c r="A17" s="13">
        <v>1</v>
      </c>
      <c r="B17" s="13"/>
      <c r="C17" s="6">
        <v>2</v>
      </c>
      <c r="D17" s="6">
        <v>3</v>
      </c>
      <c r="E17" s="6">
        <v>4</v>
      </c>
      <c r="F17" s="12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6">
        <v>11</v>
      </c>
      <c r="M17" s="6">
        <v>12</v>
      </c>
      <c r="N17" s="6">
        <v>13</v>
      </c>
      <c r="O17" s="6">
        <v>14</v>
      </c>
      <c r="P17" s="6">
        <v>15</v>
      </c>
      <c r="Q17" s="3">
        <v>16</v>
      </c>
      <c r="R17" s="3">
        <v>17</v>
      </c>
    </row>
    <row r="18" spans="1:18" ht="14.25" customHeight="1" x14ac:dyDescent="0.2">
      <c r="A18" s="113" t="s">
        <v>17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84"/>
    </row>
    <row r="19" spans="1:18" s="28" customFormat="1" ht="22.5" customHeight="1" x14ac:dyDescent="0.25">
      <c r="A19" s="65" t="s">
        <v>31</v>
      </c>
      <c r="B19" s="65" t="s">
        <v>184</v>
      </c>
      <c r="C19" s="27" t="s">
        <v>297</v>
      </c>
      <c r="D19" s="27" t="s">
        <v>515</v>
      </c>
      <c r="E19" s="29" t="s">
        <v>369</v>
      </c>
      <c r="F19" s="78" t="s">
        <v>27</v>
      </c>
      <c r="G19" s="79">
        <v>642</v>
      </c>
      <c r="H19" s="79" t="s">
        <v>61</v>
      </c>
      <c r="I19" s="69" t="s">
        <v>21</v>
      </c>
      <c r="J19" s="79">
        <v>7114</v>
      </c>
      <c r="K19" s="79" t="s">
        <v>45</v>
      </c>
      <c r="L19" s="67">
        <v>360</v>
      </c>
      <c r="M19" s="66">
        <v>44593</v>
      </c>
      <c r="N19" s="66">
        <v>44896</v>
      </c>
      <c r="O19" s="79" t="s">
        <v>84</v>
      </c>
      <c r="P19" s="79" t="s">
        <v>57</v>
      </c>
      <c r="Q19" s="79" t="s">
        <v>57</v>
      </c>
      <c r="R19" s="79" t="s">
        <v>57</v>
      </c>
    </row>
    <row r="20" spans="1:18" s="28" customFormat="1" ht="22.5" customHeight="1" x14ac:dyDescent="0.25">
      <c r="A20" s="65" t="s">
        <v>32</v>
      </c>
      <c r="B20" s="65" t="s">
        <v>568</v>
      </c>
      <c r="C20" s="27" t="s">
        <v>100</v>
      </c>
      <c r="D20" s="80" t="s">
        <v>129</v>
      </c>
      <c r="E20" s="29" t="s">
        <v>370</v>
      </c>
      <c r="F20" s="78" t="s">
        <v>27</v>
      </c>
      <c r="G20" s="79">
        <v>642</v>
      </c>
      <c r="H20" s="79" t="s">
        <v>61</v>
      </c>
      <c r="I20" s="69">
        <v>25</v>
      </c>
      <c r="J20" s="79">
        <v>7114</v>
      </c>
      <c r="K20" s="79" t="s">
        <v>45</v>
      </c>
      <c r="L20" s="67">
        <v>240</v>
      </c>
      <c r="M20" s="66">
        <v>44593</v>
      </c>
      <c r="N20" s="66">
        <v>44896</v>
      </c>
      <c r="O20" s="79" t="s">
        <v>84</v>
      </c>
      <c r="P20" s="79" t="s">
        <v>57</v>
      </c>
      <c r="Q20" s="79" t="s">
        <v>57</v>
      </c>
      <c r="R20" s="79" t="s">
        <v>57</v>
      </c>
    </row>
    <row r="21" spans="1:18" s="28" customFormat="1" ht="22.5" customHeight="1" x14ac:dyDescent="0.25">
      <c r="A21" s="65" t="s">
        <v>33</v>
      </c>
      <c r="B21" s="65" t="s">
        <v>185</v>
      </c>
      <c r="C21" s="27" t="s">
        <v>100</v>
      </c>
      <c r="D21" s="45" t="s">
        <v>129</v>
      </c>
      <c r="E21" s="29" t="s">
        <v>371</v>
      </c>
      <c r="F21" s="78" t="s">
        <v>27</v>
      </c>
      <c r="G21" s="79">
        <v>642</v>
      </c>
      <c r="H21" s="79" t="s">
        <v>61</v>
      </c>
      <c r="I21" s="69">
        <v>25</v>
      </c>
      <c r="J21" s="79">
        <v>7114</v>
      </c>
      <c r="K21" s="79" t="s">
        <v>45</v>
      </c>
      <c r="L21" s="67">
        <v>240</v>
      </c>
      <c r="M21" s="66">
        <v>44593</v>
      </c>
      <c r="N21" s="66">
        <v>44896</v>
      </c>
      <c r="O21" s="79" t="s">
        <v>84</v>
      </c>
      <c r="P21" s="79" t="s">
        <v>57</v>
      </c>
      <c r="Q21" s="79" t="s">
        <v>57</v>
      </c>
      <c r="R21" s="79" t="s">
        <v>57</v>
      </c>
    </row>
    <row r="22" spans="1:18" s="28" customFormat="1" ht="22.5" customHeight="1" x14ac:dyDescent="0.25">
      <c r="A22" s="65" t="s">
        <v>34</v>
      </c>
      <c r="B22" s="65" t="s">
        <v>186</v>
      </c>
      <c r="C22" s="27" t="s">
        <v>100</v>
      </c>
      <c r="D22" s="45" t="s">
        <v>129</v>
      </c>
      <c r="E22" s="29" t="s">
        <v>373</v>
      </c>
      <c r="F22" s="78" t="s">
        <v>372</v>
      </c>
      <c r="G22" s="79">
        <v>642</v>
      </c>
      <c r="H22" s="79" t="s">
        <v>61</v>
      </c>
      <c r="I22" s="69">
        <v>1</v>
      </c>
      <c r="J22" s="79">
        <v>7114</v>
      </c>
      <c r="K22" s="79" t="s">
        <v>45</v>
      </c>
      <c r="L22" s="67">
        <v>298.26544999999999</v>
      </c>
      <c r="M22" s="66">
        <v>44562</v>
      </c>
      <c r="N22" s="66">
        <v>44896</v>
      </c>
      <c r="O22" s="79" t="s">
        <v>84</v>
      </c>
      <c r="P22" s="79" t="s">
        <v>57</v>
      </c>
      <c r="Q22" s="79" t="s">
        <v>57</v>
      </c>
      <c r="R22" s="79" t="s">
        <v>57</v>
      </c>
    </row>
    <row r="23" spans="1:18" s="28" customFormat="1" ht="22.5" customHeight="1" x14ac:dyDescent="0.25">
      <c r="A23" s="65" t="s">
        <v>35</v>
      </c>
      <c r="B23" s="65" t="s">
        <v>188</v>
      </c>
      <c r="C23" s="80" t="s">
        <v>87</v>
      </c>
      <c r="D23" s="80" t="s">
        <v>172</v>
      </c>
      <c r="E23" s="29" t="s">
        <v>374</v>
      </c>
      <c r="F23" s="78" t="s">
        <v>27</v>
      </c>
      <c r="G23" s="79">
        <v>642</v>
      </c>
      <c r="H23" s="79" t="s">
        <v>61</v>
      </c>
      <c r="I23" s="69">
        <v>15</v>
      </c>
      <c r="J23" s="79">
        <v>7114</v>
      </c>
      <c r="K23" s="79" t="s">
        <v>45</v>
      </c>
      <c r="L23" s="67">
        <v>200</v>
      </c>
      <c r="M23" s="66">
        <v>44562</v>
      </c>
      <c r="N23" s="66">
        <v>44896</v>
      </c>
      <c r="O23" s="79" t="s">
        <v>84</v>
      </c>
      <c r="P23" s="79" t="s">
        <v>57</v>
      </c>
      <c r="Q23" s="79" t="s">
        <v>57</v>
      </c>
      <c r="R23" s="79" t="s">
        <v>57</v>
      </c>
    </row>
    <row r="24" spans="1:18" s="28" customFormat="1" ht="24" customHeight="1" x14ac:dyDescent="0.25">
      <c r="A24" s="65" t="s">
        <v>36</v>
      </c>
      <c r="B24" s="65" t="s">
        <v>189</v>
      </c>
      <c r="C24" s="27" t="s">
        <v>159</v>
      </c>
      <c r="D24" s="27" t="s">
        <v>83</v>
      </c>
      <c r="E24" s="34" t="s">
        <v>377</v>
      </c>
      <c r="F24" s="68" t="s">
        <v>376</v>
      </c>
      <c r="G24" s="79">
        <v>876</v>
      </c>
      <c r="H24" s="79" t="s">
        <v>378</v>
      </c>
      <c r="I24" s="69">
        <v>1</v>
      </c>
      <c r="J24" s="79">
        <v>7114</v>
      </c>
      <c r="K24" s="79" t="s">
        <v>45</v>
      </c>
      <c r="L24" s="46">
        <v>200</v>
      </c>
      <c r="M24" s="66">
        <v>44562</v>
      </c>
      <c r="N24" s="66">
        <v>44896</v>
      </c>
      <c r="O24" s="79" t="s">
        <v>84</v>
      </c>
      <c r="P24" s="79" t="s">
        <v>57</v>
      </c>
      <c r="Q24" s="79" t="s">
        <v>56</v>
      </c>
      <c r="R24" s="79" t="s">
        <v>57</v>
      </c>
    </row>
    <row r="25" spans="1:18" s="28" customFormat="1" ht="24" customHeight="1" x14ac:dyDescent="0.25">
      <c r="A25" s="65" t="s">
        <v>37</v>
      </c>
      <c r="B25" s="65" t="s">
        <v>190</v>
      </c>
      <c r="C25" s="27" t="s">
        <v>159</v>
      </c>
      <c r="D25" s="27" t="s">
        <v>83</v>
      </c>
      <c r="E25" s="34" t="s">
        <v>375</v>
      </c>
      <c r="F25" s="68" t="s">
        <v>376</v>
      </c>
      <c r="G25" s="79">
        <v>876</v>
      </c>
      <c r="H25" s="79" t="s">
        <v>378</v>
      </c>
      <c r="I25" s="69">
        <v>1</v>
      </c>
      <c r="J25" s="79">
        <v>7114</v>
      </c>
      <c r="K25" s="79" t="s">
        <v>45</v>
      </c>
      <c r="L25" s="46">
        <v>200</v>
      </c>
      <c r="M25" s="66">
        <v>44562</v>
      </c>
      <c r="N25" s="66">
        <v>44896</v>
      </c>
      <c r="O25" s="79" t="s">
        <v>84</v>
      </c>
      <c r="P25" s="79" t="s">
        <v>57</v>
      </c>
      <c r="Q25" s="79" t="s">
        <v>56</v>
      </c>
      <c r="R25" s="79" t="s">
        <v>57</v>
      </c>
    </row>
    <row r="26" spans="1:18" s="28" customFormat="1" ht="25.5" customHeight="1" x14ac:dyDescent="0.25">
      <c r="A26" s="65" t="s">
        <v>38</v>
      </c>
      <c r="B26" s="65" t="s">
        <v>191</v>
      </c>
      <c r="C26" s="80" t="s">
        <v>87</v>
      </c>
      <c r="D26" s="80" t="s">
        <v>172</v>
      </c>
      <c r="E26" s="47" t="s">
        <v>379</v>
      </c>
      <c r="F26" s="68" t="s">
        <v>380</v>
      </c>
      <c r="G26" s="79">
        <v>642</v>
      </c>
      <c r="H26" s="79" t="s">
        <v>61</v>
      </c>
      <c r="I26" s="69" t="s">
        <v>385</v>
      </c>
      <c r="J26" s="79">
        <v>7114</v>
      </c>
      <c r="K26" s="79" t="s">
        <v>45</v>
      </c>
      <c r="L26" s="46">
        <v>207.6</v>
      </c>
      <c r="M26" s="66">
        <v>44593</v>
      </c>
      <c r="N26" s="66">
        <v>44896</v>
      </c>
      <c r="O26" s="79" t="s">
        <v>84</v>
      </c>
      <c r="P26" s="79" t="s">
        <v>57</v>
      </c>
      <c r="Q26" s="79" t="s">
        <v>57</v>
      </c>
      <c r="R26" s="79" t="s">
        <v>57</v>
      </c>
    </row>
    <row r="27" spans="1:18" s="28" customFormat="1" ht="24" customHeight="1" x14ac:dyDescent="0.25">
      <c r="A27" s="65" t="s">
        <v>39</v>
      </c>
      <c r="B27" s="65" t="s">
        <v>192</v>
      </c>
      <c r="C27" s="80" t="s">
        <v>87</v>
      </c>
      <c r="D27" s="80" t="s">
        <v>172</v>
      </c>
      <c r="E27" s="47" t="s">
        <v>383</v>
      </c>
      <c r="F27" s="68" t="s">
        <v>382</v>
      </c>
      <c r="G27" s="79">
        <v>642</v>
      </c>
      <c r="H27" s="79" t="s">
        <v>61</v>
      </c>
      <c r="I27" s="69">
        <v>10</v>
      </c>
      <c r="J27" s="79">
        <v>7114</v>
      </c>
      <c r="K27" s="79" t="s">
        <v>45</v>
      </c>
      <c r="L27" s="46">
        <v>706</v>
      </c>
      <c r="M27" s="66">
        <v>44593</v>
      </c>
      <c r="N27" s="66">
        <v>44896</v>
      </c>
      <c r="O27" s="79" t="s">
        <v>84</v>
      </c>
      <c r="P27" s="79" t="s">
        <v>57</v>
      </c>
      <c r="Q27" s="79" t="s">
        <v>57</v>
      </c>
      <c r="R27" s="79" t="s">
        <v>57</v>
      </c>
    </row>
    <row r="28" spans="1:18" s="28" customFormat="1" ht="24" customHeight="1" x14ac:dyDescent="0.25">
      <c r="A28" s="65" t="s">
        <v>40</v>
      </c>
      <c r="B28" s="65" t="s">
        <v>193</v>
      </c>
      <c r="C28" s="80" t="s">
        <v>87</v>
      </c>
      <c r="D28" s="80" t="s">
        <v>172</v>
      </c>
      <c r="E28" s="47" t="s">
        <v>516</v>
      </c>
      <c r="F28" s="68" t="s">
        <v>384</v>
      </c>
      <c r="G28" s="79">
        <v>642</v>
      </c>
      <c r="H28" s="79" t="s">
        <v>61</v>
      </c>
      <c r="I28" s="69">
        <v>14</v>
      </c>
      <c r="J28" s="79">
        <v>7114</v>
      </c>
      <c r="K28" s="79" t="s">
        <v>45</v>
      </c>
      <c r="L28" s="46">
        <v>713.8</v>
      </c>
      <c r="M28" s="66">
        <v>44593</v>
      </c>
      <c r="N28" s="66">
        <v>44896</v>
      </c>
      <c r="O28" s="79" t="s">
        <v>84</v>
      </c>
      <c r="P28" s="79" t="s">
        <v>57</v>
      </c>
      <c r="Q28" s="79" t="s">
        <v>57</v>
      </c>
      <c r="R28" s="79" t="s">
        <v>57</v>
      </c>
    </row>
    <row r="29" spans="1:18" s="28" customFormat="1" ht="24" customHeight="1" x14ac:dyDescent="0.25">
      <c r="A29" s="65" t="s">
        <v>41</v>
      </c>
      <c r="B29" s="65" t="s">
        <v>194</v>
      </c>
      <c r="C29" s="80" t="s">
        <v>87</v>
      </c>
      <c r="D29" s="80" t="s">
        <v>172</v>
      </c>
      <c r="E29" s="47" t="s">
        <v>381</v>
      </c>
      <c r="F29" s="68" t="s">
        <v>380</v>
      </c>
      <c r="G29" s="79">
        <v>642</v>
      </c>
      <c r="H29" s="79" t="s">
        <v>61</v>
      </c>
      <c r="I29" s="69">
        <v>1</v>
      </c>
      <c r="J29" s="79">
        <v>7114</v>
      </c>
      <c r="K29" s="79" t="s">
        <v>45</v>
      </c>
      <c r="L29" s="46">
        <v>365.7</v>
      </c>
      <c r="M29" s="66">
        <v>44593</v>
      </c>
      <c r="N29" s="66">
        <v>44896</v>
      </c>
      <c r="O29" s="79" t="s">
        <v>84</v>
      </c>
      <c r="P29" s="79" t="s">
        <v>57</v>
      </c>
      <c r="Q29" s="79" t="s">
        <v>57</v>
      </c>
      <c r="R29" s="79" t="s">
        <v>57</v>
      </c>
    </row>
    <row r="30" spans="1:18" s="28" customFormat="1" ht="24" customHeight="1" x14ac:dyDescent="0.25">
      <c r="A30" s="65" t="s">
        <v>42</v>
      </c>
      <c r="B30" s="65" t="s">
        <v>195</v>
      </c>
      <c r="C30" s="79" t="s">
        <v>100</v>
      </c>
      <c r="D30" s="79" t="s">
        <v>101</v>
      </c>
      <c r="E30" s="47" t="s">
        <v>386</v>
      </c>
      <c r="F30" s="68" t="s">
        <v>380</v>
      </c>
      <c r="G30" s="79">
        <v>876</v>
      </c>
      <c r="H30" s="79" t="s">
        <v>378</v>
      </c>
      <c r="I30" s="69">
        <v>1</v>
      </c>
      <c r="J30" s="79">
        <v>7114</v>
      </c>
      <c r="K30" s="79" t="s">
        <v>45</v>
      </c>
      <c r="L30" s="46">
        <v>263.89999999999998</v>
      </c>
      <c r="M30" s="66">
        <v>44593</v>
      </c>
      <c r="N30" s="66">
        <v>44896</v>
      </c>
      <c r="O30" s="79" t="s">
        <v>84</v>
      </c>
      <c r="P30" s="79" t="s">
        <v>57</v>
      </c>
      <c r="Q30" s="79" t="s">
        <v>57</v>
      </c>
      <c r="R30" s="79" t="s">
        <v>57</v>
      </c>
    </row>
    <row r="31" spans="1:18" s="28" customFormat="1" ht="24" customHeight="1" x14ac:dyDescent="0.25">
      <c r="A31" s="65" t="s">
        <v>43</v>
      </c>
      <c r="B31" s="65" t="s">
        <v>196</v>
      </c>
      <c r="C31" s="80" t="s">
        <v>87</v>
      </c>
      <c r="D31" s="80" t="s">
        <v>172</v>
      </c>
      <c r="E31" s="49" t="s">
        <v>387</v>
      </c>
      <c r="F31" s="68" t="s">
        <v>380</v>
      </c>
      <c r="G31" s="79">
        <v>642</v>
      </c>
      <c r="H31" s="79" t="s">
        <v>61</v>
      </c>
      <c r="I31" s="69">
        <v>12</v>
      </c>
      <c r="J31" s="79">
        <v>7114</v>
      </c>
      <c r="K31" s="79" t="s">
        <v>45</v>
      </c>
      <c r="L31" s="46">
        <v>203.9</v>
      </c>
      <c r="M31" s="66">
        <v>44593</v>
      </c>
      <c r="N31" s="66">
        <v>44896</v>
      </c>
      <c r="O31" s="79" t="s">
        <v>84</v>
      </c>
      <c r="P31" s="79" t="s">
        <v>57</v>
      </c>
      <c r="Q31" s="79" t="s">
        <v>57</v>
      </c>
      <c r="R31" s="79" t="s">
        <v>57</v>
      </c>
    </row>
    <row r="32" spans="1:18" s="28" customFormat="1" ht="24" customHeight="1" x14ac:dyDescent="0.25">
      <c r="A32" s="65" t="s">
        <v>44</v>
      </c>
      <c r="B32" s="65" t="s">
        <v>197</v>
      </c>
      <c r="C32" s="65" t="s">
        <v>76</v>
      </c>
      <c r="D32" s="65" t="s">
        <v>48</v>
      </c>
      <c r="E32" s="29" t="s">
        <v>389</v>
      </c>
      <c r="F32" s="68" t="s">
        <v>393</v>
      </c>
      <c r="G32" s="60" t="s">
        <v>62</v>
      </c>
      <c r="H32" s="80" t="s">
        <v>63</v>
      </c>
      <c r="I32" s="60" t="s">
        <v>452</v>
      </c>
      <c r="J32" s="79">
        <v>7114</v>
      </c>
      <c r="K32" s="79" t="s">
        <v>45</v>
      </c>
      <c r="L32" s="24">
        <f>12980+362.28</f>
        <v>13342.28</v>
      </c>
      <c r="M32" s="66">
        <v>44621</v>
      </c>
      <c r="N32" s="66">
        <v>44896</v>
      </c>
      <c r="O32" s="79" t="s">
        <v>71</v>
      </c>
      <c r="P32" s="79" t="s">
        <v>56</v>
      </c>
      <c r="Q32" s="79" t="s">
        <v>57</v>
      </c>
      <c r="R32" s="79" t="s">
        <v>57</v>
      </c>
    </row>
    <row r="33" spans="1:18" s="28" customFormat="1" ht="24" customHeight="1" x14ac:dyDescent="0.25">
      <c r="A33" s="65" t="s">
        <v>88</v>
      </c>
      <c r="B33" s="65" t="s">
        <v>198</v>
      </c>
      <c r="C33" s="65" t="s">
        <v>76</v>
      </c>
      <c r="D33" s="65" t="s">
        <v>514</v>
      </c>
      <c r="E33" s="29" t="s">
        <v>390</v>
      </c>
      <c r="F33" s="68" t="s">
        <v>388</v>
      </c>
      <c r="G33" s="79">
        <v>168</v>
      </c>
      <c r="H33" s="79" t="s">
        <v>367</v>
      </c>
      <c r="I33" s="69">
        <v>15700</v>
      </c>
      <c r="J33" s="79">
        <v>7114</v>
      </c>
      <c r="K33" s="79" t="s">
        <v>45</v>
      </c>
      <c r="L33" s="61">
        <v>34870</v>
      </c>
      <c r="M33" s="66">
        <v>44593</v>
      </c>
      <c r="N33" s="66">
        <v>44896</v>
      </c>
      <c r="O33" s="79" t="s">
        <v>71</v>
      </c>
      <c r="P33" s="79" t="s">
        <v>56</v>
      </c>
      <c r="Q33" s="79" t="s">
        <v>57</v>
      </c>
      <c r="R33" s="79" t="s">
        <v>57</v>
      </c>
    </row>
    <row r="34" spans="1:18" s="28" customFormat="1" ht="24" customHeight="1" x14ac:dyDescent="0.25">
      <c r="A34" s="65" t="s">
        <v>89</v>
      </c>
      <c r="B34" s="65" t="s">
        <v>199</v>
      </c>
      <c r="C34" s="65" t="s">
        <v>555</v>
      </c>
      <c r="D34" s="30" t="s">
        <v>555</v>
      </c>
      <c r="E34" s="29" t="s">
        <v>554</v>
      </c>
      <c r="F34" s="68" t="s">
        <v>380</v>
      </c>
      <c r="G34" s="79">
        <v>642</v>
      </c>
      <c r="H34" s="79" t="s">
        <v>61</v>
      </c>
      <c r="I34" s="69">
        <v>1</v>
      </c>
      <c r="J34" s="79">
        <v>7114</v>
      </c>
      <c r="K34" s="79" t="s">
        <v>45</v>
      </c>
      <c r="L34" s="61">
        <v>270</v>
      </c>
      <c r="M34" s="66">
        <v>44562</v>
      </c>
      <c r="N34" s="66">
        <v>45627</v>
      </c>
      <c r="O34" s="79" t="s">
        <v>84</v>
      </c>
      <c r="P34" s="79" t="s">
        <v>57</v>
      </c>
      <c r="Q34" s="79" t="s">
        <v>57</v>
      </c>
      <c r="R34" s="79" t="s">
        <v>57</v>
      </c>
    </row>
    <row r="35" spans="1:18" s="28" customFormat="1" ht="24" customHeight="1" x14ac:dyDescent="0.25">
      <c r="A35" s="65" t="s">
        <v>90</v>
      </c>
      <c r="B35" s="65" t="s">
        <v>200</v>
      </c>
      <c r="C35" s="65" t="s">
        <v>100</v>
      </c>
      <c r="D35" s="41" t="s">
        <v>129</v>
      </c>
      <c r="E35" s="29" t="s">
        <v>391</v>
      </c>
      <c r="F35" s="7" t="s">
        <v>392</v>
      </c>
      <c r="G35" s="79">
        <v>642</v>
      </c>
      <c r="H35" s="79" t="s">
        <v>61</v>
      </c>
      <c r="I35" s="69">
        <v>4</v>
      </c>
      <c r="J35" s="79">
        <v>7114</v>
      </c>
      <c r="K35" s="79" t="s">
        <v>45</v>
      </c>
      <c r="L35" s="24">
        <f>135*1.2</f>
        <v>162</v>
      </c>
      <c r="M35" s="66">
        <v>44621</v>
      </c>
      <c r="N35" s="66">
        <v>44896</v>
      </c>
      <c r="O35" s="79" t="s">
        <v>84</v>
      </c>
      <c r="P35" s="79" t="s">
        <v>57</v>
      </c>
      <c r="Q35" s="79" t="s">
        <v>57</v>
      </c>
      <c r="R35" s="79" t="s">
        <v>57</v>
      </c>
    </row>
    <row r="36" spans="1:18" s="28" customFormat="1" ht="24" customHeight="1" x14ac:dyDescent="0.25">
      <c r="A36" s="65" t="s">
        <v>91</v>
      </c>
      <c r="B36" s="65" t="s">
        <v>201</v>
      </c>
      <c r="C36" s="27" t="s">
        <v>321</v>
      </c>
      <c r="D36" s="27" t="s">
        <v>176</v>
      </c>
      <c r="E36" s="44" t="s">
        <v>402</v>
      </c>
      <c r="F36" s="7" t="s">
        <v>403</v>
      </c>
      <c r="G36" s="79">
        <v>642</v>
      </c>
      <c r="H36" s="79" t="s">
        <v>61</v>
      </c>
      <c r="I36" s="69">
        <v>14</v>
      </c>
      <c r="J36" s="79">
        <v>7114</v>
      </c>
      <c r="K36" s="79" t="s">
        <v>45</v>
      </c>
      <c r="L36" s="33">
        <v>1816.8</v>
      </c>
      <c r="M36" s="66">
        <v>44621</v>
      </c>
      <c r="N36" s="66">
        <v>44896</v>
      </c>
      <c r="O36" s="79" t="s">
        <v>78</v>
      </c>
      <c r="P36" s="79" t="s">
        <v>56</v>
      </c>
      <c r="Q36" s="79" t="s">
        <v>57</v>
      </c>
      <c r="R36" s="79" t="s">
        <v>57</v>
      </c>
    </row>
    <row r="37" spans="1:18" s="28" customFormat="1" ht="24" customHeight="1" x14ac:dyDescent="0.25">
      <c r="A37" s="65" t="s">
        <v>92</v>
      </c>
      <c r="B37" s="65" t="s">
        <v>202</v>
      </c>
      <c r="C37" s="65" t="s">
        <v>174</v>
      </c>
      <c r="D37" s="79" t="s">
        <v>180</v>
      </c>
      <c r="E37" s="44" t="s">
        <v>551</v>
      </c>
      <c r="F37" s="7" t="s">
        <v>162</v>
      </c>
      <c r="G37" s="79">
        <v>876</v>
      </c>
      <c r="H37" s="79" t="s">
        <v>378</v>
      </c>
      <c r="I37" s="69">
        <v>1</v>
      </c>
      <c r="J37" s="79">
        <v>7114</v>
      </c>
      <c r="K37" s="79" t="s">
        <v>45</v>
      </c>
      <c r="L37" s="33">
        <v>335.7</v>
      </c>
      <c r="M37" s="66">
        <v>44562</v>
      </c>
      <c r="N37" s="66">
        <v>44896</v>
      </c>
      <c r="O37" s="79" t="s">
        <v>84</v>
      </c>
      <c r="P37" s="79" t="s">
        <v>57</v>
      </c>
      <c r="Q37" s="79" t="s">
        <v>57</v>
      </c>
      <c r="R37" s="79" t="s">
        <v>57</v>
      </c>
    </row>
    <row r="38" spans="1:18" s="28" customFormat="1" ht="24" customHeight="1" x14ac:dyDescent="0.25">
      <c r="A38" s="65" t="s">
        <v>93</v>
      </c>
      <c r="B38" s="65" t="s">
        <v>203</v>
      </c>
      <c r="C38" s="65" t="s">
        <v>216</v>
      </c>
      <c r="D38" s="65" t="s">
        <v>213</v>
      </c>
      <c r="E38" s="29" t="s">
        <v>163</v>
      </c>
      <c r="F38" s="7" t="s">
        <v>165</v>
      </c>
      <c r="G38" s="79">
        <v>168</v>
      </c>
      <c r="H38" s="79" t="s">
        <v>367</v>
      </c>
      <c r="I38" s="51">
        <v>37.604999999999997</v>
      </c>
      <c r="J38" s="79">
        <v>7114</v>
      </c>
      <c r="K38" s="79" t="s">
        <v>45</v>
      </c>
      <c r="L38" s="32">
        <v>714.49879999999996</v>
      </c>
      <c r="M38" s="66">
        <v>44562</v>
      </c>
      <c r="N38" s="66">
        <v>44896</v>
      </c>
      <c r="O38" s="79" t="s">
        <v>84</v>
      </c>
      <c r="P38" s="79" t="s">
        <v>57</v>
      </c>
      <c r="Q38" s="79" t="s">
        <v>57</v>
      </c>
      <c r="R38" s="79" t="s">
        <v>57</v>
      </c>
    </row>
    <row r="39" spans="1:18" s="28" customFormat="1" ht="24" customHeight="1" x14ac:dyDescent="0.25">
      <c r="A39" s="65" t="s">
        <v>94</v>
      </c>
      <c r="B39" s="65" t="s">
        <v>204</v>
      </c>
      <c r="C39" s="65" t="s">
        <v>216</v>
      </c>
      <c r="D39" s="65" t="s">
        <v>213</v>
      </c>
      <c r="E39" s="29" t="s">
        <v>550</v>
      </c>
      <c r="F39" s="7" t="s">
        <v>165</v>
      </c>
      <c r="G39" s="79">
        <v>168</v>
      </c>
      <c r="H39" s="79" t="s">
        <v>367</v>
      </c>
      <c r="I39" s="51">
        <v>36.234999999999999</v>
      </c>
      <c r="J39" s="79">
        <v>7114</v>
      </c>
      <c r="K39" s="79" t="s">
        <v>45</v>
      </c>
      <c r="L39" s="32">
        <v>108.75</v>
      </c>
      <c r="M39" s="66">
        <v>44562</v>
      </c>
      <c r="N39" s="66">
        <v>44896</v>
      </c>
      <c r="O39" s="79" t="s">
        <v>84</v>
      </c>
      <c r="P39" s="79" t="s">
        <v>57</v>
      </c>
      <c r="Q39" s="79" t="s">
        <v>57</v>
      </c>
      <c r="R39" s="79" t="s">
        <v>57</v>
      </c>
    </row>
    <row r="40" spans="1:18" s="28" customFormat="1" ht="39.75" customHeight="1" x14ac:dyDescent="0.25">
      <c r="A40" s="65" t="s">
        <v>166</v>
      </c>
      <c r="B40" s="65" t="s">
        <v>205</v>
      </c>
      <c r="C40" s="65" t="s">
        <v>174</v>
      </c>
      <c r="D40" s="79" t="s">
        <v>180</v>
      </c>
      <c r="E40" s="29" t="s">
        <v>411</v>
      </c>
      <c r="F40" s="7" t="s">
        <v>162</v>
      </c>
      <c r="G40" s="79">
        <v>876</v>
      </c>
      <c r="H40" s="79" t="s">
        <v>378</v>
      </c>
      <c r="I40" s="69">
        <v>1</v>
      </c>
      <c r="J40" s="79">
        <v>7114</v>
      </c>
      <c r="K40" s="79" t="s">
        <v>45</v>
      </c>
      <c r="L40" s="32">
        <v>550</v>
      </c>
      <c r="M40" s="66">
        <v>44562</v>
      </c>
      <c r="N40" s="66">
        <v>44896</v>
      </c>
      <c r="O40" s="79" t="s">
        <v>84</v>
      </c>
      <c r="P40" s="79" t="s">
        <v>57</v>
      </c>
      <c r="Q40" s="79" t="s">
        <v>57</v>
      </c>
      <c r="R40" s="79" t="s">
        <v>57</v>
      </c>
    </row>
    <row r="41" spans="1:18" s="28" customFormat="1" ht="24" customHeight="1" x14ac:dyDescent="0.25">
      <c r="A41" s="65" t="s">
        <v>167</v>
      </c>
      <c r="B41" s="65" t="s">
        <v>206</v>
      </c>
      <c r="C41" s="65" t="s">
        <v>174</v>
      </c>
      <c r="D41" s="79" t="s">
        <v>180</v>
      </c>
      <c r="E41" s="29" t="s">
        <v>412</v>
      </c>
      <c r="F41" s="7" t="s">
        <v>162</v>
      </c>
      <c r="G41" s="79">
        <v>876</v>
      </c>
      <c r="H41" s="79" t="s">
        <v>378</v>
      </c>
      <c r="I41" s="69">
        <v>1</v>
      </c>
      <c r="J41" s="79">
        <v>7114</v>
      </c>
      <c r="K41" s="79" t="s">
        <v>45</v>
      </c>
      <c r="L41" s="32">
        <v>950</v>
      </c>
      <c r="M41" s="66">
        <v>44562</v>
      </c>
      <c r="N41" s="66">
        <v>44896</v>
      </c>
      <c r="O41" s="79" t="s">
        <v>84</v>
      </c>
      <c r="P41" s="79" t="s">
        <v>57</v>
      </c>
      <c r="Q41" s="79" t="s">
        <v>57</v>
      </c>
      <c r="R41" s="79" t="s">
        <v>57</v>
      </c>
    </row>
    <row r="42" spans="1:18" s="28" customFormat="1" ht="24" customHeight="1" x14ac:dyDescent="0.25">
      <c r="A42" s="65" t="s">
        <v>97</v>
      </c>
      <c r="B42" s="65" t="s">
        <v>207</v>
      </c>
      <c r="C42" s="65" t="s">
        <v>174</v>
      </c>
      <c r="D42" s="79" t="s">
        <v>180</v>
      </c>
      <c r="E42" s="29" t="s">
        <v>413</v>
      </c>
      <c r="F42" s="68" t="s">
        <v>162</v>
      </c>
      <c r="G42" s="79">
        <v>876</v>
      </c>
      <c r="H42" s="79" t="s">
        <v>378</v>
      </c>
      <c r="I42" s="69">
        <v>1</v>
      </c>
      <c r="J42" s="79">
        <v>7114</v>
      </c>
      <c r="K42" s="79" t="s">
        <v>45</v>
      </c>
      <c r="L42" s="32">
        <v>950</v>
      </c>
      <c r="M42" s="66">
        <v>44562</v>
      </c>
      <c r="N42" s="66">
        <v>44896</v>
      </c>
      <c r="O42" s="79" t="s">
        <v>84</v>
      </c>
      <c r="P42" s="79" t="s">
        <v>57</v>
      </c>
      <c r="Q42" s="79" t="s">
        <v>57</v>
      </c>
      <c r="R42" s="79" t="s">
        <v>57</v>
      </c>
    </row>
    <row r="43" spans="1:18" s="28" customFormat="1" ht="37.5" customHeight="1" x14ac:dyDescent="0.25">
      <c r="A43" s="65" t="s">
        <v>98</v>
      </c>
      <c r="B43" s="65" t="s">
        <v>208</v>
      </c>
      <c r="C43" s="65" t="s">
        <v>175</v>
      </c>
      <c r="D43" s="79" t="s">
        <v>454</v>
      </c>
      <c r="E43" s="29" t="s">
        <v>414</v>
      </c>
      <c r="F43" s="68" t="s">
        <v>408</v>
      </c>
      <c r="G43" s="79">
        <v>876</v>
      </c>
      <c r="H43" s="79" t="s">
        <v>378</v>
      </c>
      <c r="I43" s="69">
        <v>1</v>
      </c>
      <c r="J43" s="79">
        <v>7114</v>
      </c>
      <c r="K43" s="79" t="s">
        <v>45</v>
      </c>
      <c r="L43" s="32">
        <v>467</v>
      </c>
      <c r="M43" s="66">
        <v>44562</v>
      </c>
      <c r="N43" s="66">
        <v>44896</v>
      </c>
      <c r="O43" s="79" t="s">
        <v>84</v>
      </c>
      <c r="P43" s="79" t="s">
        <v>57</v>
      </c>
      <c r="Q43" s="79" t="s">
        <v>57</v>
      </c>
      <c r="R43" s="79" t="s">
        <v>57</v>
      </c>
    </row>
    <row r="44" spans="1:18" s="28" customFormat="1" ht="26.25" customHeight="1" x14ac:dyDescent="0.25">
      <c r="A44" s="65" t="s">
        <v>99</v>
      </c>
      <c r="B44" s="65" t="s">
        <v>209</v>
      </c>
      <c r="C44" s="27" t="s">
        <v>158</v>
      </c>
      <c r="D44" s="27" t="s">
        <v>453</v>
      </c>
      <c r="E44" s="29" t="s">
        <v>164</v>
      </c>
      <c r="F44" s="68" t="s">
        <v>408</v>
      </c>
      <c r="G44" s="79">
        <v>876</v>
      </c>
      <c r="H44" s="79" t="s">
        <v>378</v>
      </c>
      <c r="I44" s="69">
        <v>1</v>
      </c>
      <c r="J44" s="79">
        <v>7114</v>
      </c>
      <c r="K44" s="79" t="s">
        <v>45</v>
      </c>
      <c r="L44" s="32">
        <v>600</v>
      </c>
      <c r="M44" s="66">
        <v>44562</v>
      </c>
      <c r="N44" s="66">
        <v>44896</v>
      </c>
      <c r="O44" s="79" t="s">
        <v>84</v>
      </c>
      <c r="P44" s="79" t="s">
        <v>57</v>
      </c>
      <c r="Q44" s="79" t="s">
        <v>57</v>
      </c>
      <c r="R44" s="79" t="s">
        <v>57</v>
      </c>
    </row>
    <row r="45" spans="1:18" s="28" customFormat="1" ht="36.75" customHeight="1" x14ac:dyDescent="0.25">
      <c r="A45" s="65" t="s">
        <v>102</v>
      </c>
      <c r="B45" s="65" t="s">
        <v>210</v>
      </c>
      <c r="C45" s="27" t="s">
        <v>158</v>
      </c>
      <c r="D45" s="27" t="s">
        <v>453</v>
      </c>
      <c r="E45" s="29" t="s">
        <v>455</v>
      </c>
      <c r="F45" s="68" t="s">
        <v>408</v>
      </c>
      <c r="G45" s="79">
        <v>876</v>
      </c>
      <c r="H45" s="79" t="s">
        <v>378</v>
      </c>
      <c r="I45" s="69" t="s">
        <v>417</v>
      </c>
      <c r="J45" s="79">
        <v>7114</v>
      </c>
      <c r="K45" s="79" t="s">
        <v>45</v>
      </c>
      <c r="L45" s="32">
        <v>300</v>
      </c>
      <c r="M45" s="66">
        <v>44562</v>
      </c>
      <c r="N45" s="66">
        <v>44896</v>
      </c>
      <c r="O45" s="79" t="s">
        <v>84</v>
      </c>
      <c r="P45" s="79" t="s">
        <v>57</v>
      </c>
      <c r="Q45" s="79" t="s">
        <v>57</v>
      </c>
      <c r="R45" s="79" t="s">
        <v>57</v>
      </c>
    </row>
    <row r="46" spans="1:18" s="28" customFormat="1" ht="25.5" customHeight="1" x14ac:dyDescent="0.25">
      <c r="A46" s="65" t="s">
        <v>105</v>
      </c>
      <c r="B46" s="65" t="s">
        <v>211</v>
      </c>
      <c r="C46" s="65" t="s">
        <v>158</v>
      </c>
      <c r="D46" s="65" t="s">
        <v>70</v>
      </c>
      <c r="E46" s="29" t="s">
        <v>415</v>
      </c>
      <c r="F46" s="68" t="s">
        <v>409</v>
      </c>
      <c r="G46" s="79">
        <v>876</v>
      </c>
      <c r="H46" s="79" t="s">
        <v>378</v>
      </c>
      <c r="I46" s="69" t="s">
        <v>418</v>
      </c>
      <c r="J46" s="79">
        <v>7114</v>
      </c>
      <c r="K46" s="79" t="s">
        <v>45</v>
      </c>
      <c r="L46" s="32">
        <v>612</v>
      </c>
      <c r="M46" s="66">
        <v>44562</v>
      </c>
      <c r="N46" s="66">
        <v>44896</v>
      </c>
      <c r="O46" s="79" t="s">
        <v>84</v>
      </c>
      <c r="P46" s="79" t="s">
        <v>57</v>
      </c>
      <c r="Q46" s="79" t="s">
        <v>56</v>
      </c>
      <c r="R46" s="79" t="s">
        <v>57</v>
      </c>
    </row>
    <row r="47" spans="1:18" s="28" customFormat="1" ht="26.25" customHeight="1" x14ac:dyDescent="0.25">
      <c r="A47" s="65" t="s">
        <v>106</v>
      </c>
      <c r="B47" s="65" t="s">
        <v>212</v>
      </c>
      <c r="C47" s="79" t="s">
        <v>158</v>
      </c>
      <c r="D47" s="65" t="s">
        <v>70</v>
      </c>
      <c r="E47" s="29" t="s">
        <v>416</v>
      </c>
      <c r="F47" s="68" t="s">
        <v>409</v>
      </c>
      <c r="G47" s="79">
        <v>876</v>
      </c>
      <c r="H47" s="79" t="s">
        <v>378</v>
      </c>
      <c r="I47" s="69" t="s">
        <v>418</v>
      </c>
      <c r="J47" s="79">
        <v>7114</v>
      </c>
      <c r="K47" s="79" t="s">
        <v>45</v>
      </c>
      <c r="L47" s="32">
        <v>948</v>
      </c>
      <c r="M47" s="66">
        <v>44562</v>
      </c>
      <c r="N47" s="66">
        <v>44896</v>
      </c>
      <c r="O47" s="79" t="s">
        <v>84</v>
      </c>
      <c r="P47" s="79" t="s">
        <v>57</v>
      </c>
      <c r="Q47" s="79" t="s">
        <v>56</v>
      </c>
      <c r="R47" s="79" t="s">
        <v>57</v>
      </c>
    </row>
    <row r="48" spans="1:18" s="28" customFormat="1" ht="26.25" customHeight="1" x14ac:dyDescent="0.25">
      <c r="A48" s="65" t="s">
        <v>107</v>
      </c>
      <c r="B48" s="65" t="s">
        <v>214</v>
      </c>
      <c r="C48" s="80" t="s">
        <v>100</v>
      </c>
      <c r="D48" s="80" t="s">
        <v>129</v>
      </c>
      <c r="E48" s="4" t="s">
        <v>429</v>
      </c>
      <c r="F48" s="68" t="s">
        <v>426</v>
      </c>
      <c r="G48" s="79">
        <v>642</v>
      </c>
      <c r="H48" s="79" t="s">
        <v>61</v>
      </c>
      <c r="I48" s="70">
        <v>3</v>
      </c>
      <c r="J48" s="79">
        <v>7114</v>
      </c>
      <c r="K48" s="79" t="s">
        <v>45</v>
      </c>
      <c r="L48" s="46">
        <v>390</v>
      </c>
      <c r="M48" s="66">
        <v>44562</v>
      </c>
      <c r="N48" s="66">
        <v>44896</v>
      </c>
      <c r="O48" s="79" t="s">
        <v>84</v>
      </c>
      <c r="P48" s="79" t="s">
        <v>57</v>
      </c>
      <c r="Q48" s="79" t="s">
        <v>57</v>
      </c>
      <c r="R48" s="79" t="s">
        <v>57</v>
      </c>
    </row>
    <row r="49" spans="1:18" s="28" customFormat="1" ht="26.25" customHeight="1" x14ac:dyDescent="0.25">
      <c r="A49" s="65" t="s">
        <v>108</v>
      </c>
      <c r="B49" s="65" t="s">
        <v>215</v>
      </c>
      <c r="C49" s="80" t="s">
        <v>87</v>
      </c>
      <c r="D49" s="80" t="s">
        <v>172</v>
      </c>
      <c r="E49" s="4" t="s">
        <v>430</v>
      </c>
      <c r="F49" s="68" t="s">
        <v>427</v>
      </c>
      <c r="G49" s="79">
        <v>642</v>
      </c>
      <c r="H49" s="79" t="s">
        <v>61</v>
      </c>
      <c r="I49" s="70">
        <v>10</v>
      </c>
      <c r="J49" s="79">
        <v>7114</v>
      </c>
      <c r="K49" s="79" t="s">
        <v>45</v>
      </c>
      <c r="L49" s="24">
        <v>720</v>
      </c>
      <c r="M49" s="66">
        <v>44562</v>
      </c>
      <c r="N49" s="66">
        <v>44896</v>
      </c>
      <c r="O49" s="79" t="s">
        <v>84</v>
      </c>
      <c r="P49" s="79" t="s">
        <v>57</v>
      </c>
      <c r="Q49" s="79" t="s">
        <v>57</v>
      </c>
      <c r="R49" s="79" t="s">
        <v>57</v>
      </c>
    </row>
    <row r="50" spans="1:18" s="28" customFormat="1" ht="26.25" customHeight="1" x14ac:dyDescent="0.2">
      <c r="A50" s="65" t="s">
        <v>109</v>
      </c>
      <c r="B50" s="65" t="s">
        <v>217</v>
      </c>
      <c r="C50" s="80" t="s">
        <v>100</v>
      </c>
      <c r="D50" s="80" t="s">
        <v>129</v>
      </c>
      <c r="E50" s="55" t="s">
        <v>431</v>
      </c>
      <c r="F50" s="53" t="s">
        <v>428</v>
      </c>
      <c r="G50" s="79">
        <v>642</v>
      </c>
      <c r="H50" s="79" t="s">
        <v>61</v>
      </c>
      <c r="I50" s="52">
        <v>3</v>
      </c>
      <c r="J50" s="79">
        <v>7114</v>
      </c>
      <c r="K50" s="79" t="s">
        <v>45</v>
      </c>
      <c r="L50" s="54">
        <v>240</v>
      </c>
      <c r="M50" s="66">
        <v>44593</v>
      </c>
      <c r="N50" s="66">
        <v>44896</v>
      </c>
      <c r="O50" s="79" t="s">
        <v>84</v>
      </c>
      <c r="P50" s="79" t="s">
        <v>57</v>
      </c>
      <c r="Q50" s="79" t="s">
        <v>57</v>
      </c>
      <c r="R50" s="79" t="s">
        <v>57</v>
      </c>
    </row>
    <row r="51" spans="1:18" s="28" customFormat="1" ht="26.25" customHeight="1" x14ac:dyDescent="0.25">
      <c r="A51" s="65" t="s">
        <v>110</v>
      </c>
      <c r="B51" s="65" t="s">
        <v>218</v>
      </c>
      <c r="C51" s="80" t="s">
        <v>100</v>
      </c>
      <c r="D51" s="80" t="s">
        <v>129</v>
      </c>
      <c r="E51" s="4" t="s">
        <v>432</v>
      </c>
      <c r="F51" s="68" t="s">
        <v>67</v>
      </c>
      <c r="G51" s="79">
        <v>642</v>
      </c>
      <c r="H51" s="79" t="s">
        <v>61</v>
      </c>
      <c r="I51" s="70">
        <v>1</v>
      </c>
      <c r="J51" s="79">
        <v>7114</v>
      </c>
      <c r="K51" s="79" t="s">
        <v>45</v>
      </c>
      <c r="L51" s="24">
        <v>180</v>
      </c>
      <c r="M51" s="66">
        <v>44562</v>
      </c>
      <c r="N51" s="66">
        <v>44896</v>
      </c>
      <c r="O51" s="79" t="s">
        <v>84</v>
      </c>
      <c r="P51" s="79" t="s">
        <v>57</v>
      </c>
      <c r="Q51" s="79" t="s">
        <v>57</v>
      </c>
      <c r="R51" s="79" t="s">
        <v>57</v>
      </c>
    </row>
    <row r="52" spans="1:18" s="28" customFormat="1" ht="22.5" customHeight="1" x14ac:dyDescent="0.25">
      <c r="A52" s="65" t="s">
        <v>111</v>
      </c>
      <c r="B52" s="65" t="s">
        <v>219</v>
      </c>
      <c r="C52" s="80" t="s">
        <v>100</v>
      </c>
      <c r="D52" s="80" t="s">
        <v>129</v>
      </c>
      <c r="E52" s="4" t="s">
        <v>433</v>
      </c>
      <c r="F52" s="68" t="s">
        <v>67</v>
      </c>
      <c r="G52" s="79">
        <v>642</v>
      </c>
      <c r="H52" s="79" t="s">
        <v>61</v>
      </c>
      <c r="I52" s="70">
        <v>2</v>
      </c>
      <c r="J52" s="79">
        <v>7114</v>
      </c>
      <c r="K52" s="79" t="s">
        <v>45</v>
      </c>
      <c r="L52" s="24">
        <v>288</v>
      </c>
      <c r="M52" s="66">
        <v>44562</v>
      </c>
      <c r="N52" s="66">
        <v>44896</v>
      </c>
      <c r="O52" s="79" t="s">
        <v>84</v>
      </c>
      <c r="P52" s="79" t="s">
        <v>57</v>
      </c>
      <c r="Q52" s="79" t="s">
        <v>57</v>
      </c>
      <c r="R52" s="79" t="s">
        <v>57</v>
      </c>
    </row>
    <row r="53" spans="1:18" s="28" customFormat="1" ht="22.5" customHeight="1" x14ac:dyDescent="0.25">
      <c r="A53" s="65" t="s">
        <v>112</v>
      </c>
      <c r="B53" s="65" t="s">
        <v>220</v>
      </c>
      <c r="C53" s="80" t="s">
        <v>100</v>
      </c>
      <c r="D53" s="80" t="s">
        <v>129</v>
      </c>
      <c r="E53" s="4" t="s">
        <v>434</v>
      </c>
      <c r="F53" s="68" t="s">
        <v>67</v>
      </c>
      <c r="G53" s="79">
        <v>642</v>
      </c>
      <c r="H53" s="79" t="s">
        <v>61</v>
      </c>
      <c r="I53" s="70">
        <v>6</v>
      </c>
      <c r="J53" s="79">
        <v>7114</v>
      </c>
      <c r="K53" s="79" t="s">
        <v>45</v>
      </c>
      <c r="L53" s="24">
        <v>2160</v>
      </c>
      <c r="M53" s="66">
        <v>44593</v>
      </c>
      <c r="N53" s="66">
        <v>44896</v>
      </c>
      <c r="O53" s="79" t="s">
        <v>71</v>
      </c>
      <c r="P53" s="79" t="s">
        <v>56</v>
      </c>
      <c r="Q53" s="79" t="s">
        <v>57</v>
      </c>
      <c r="R53" s="79" t="s">
        <v>57</v>
      </c>
    </row>
    <row r="54" spans="1:18" s="28" customFormat="1" ht="22.5" customHeight="1" x14ac:dyDescent="0.25">
      <c r="A54" s="65" t="s">
        <v>113</v>
      </c>
      <c r="B54" s="65" t="s">
        <v>221</v>
      </c>
      <c r="C54" s="27" t="s">
        <v>290</v>
      </c>
      <c r="D54" s="27" t="s">
        <v>517</v>
      </c>
      <c r="E54" s="29" t="s">
        <v>436</v>
      </c>
      <c r="F54" s="92" t="s">
        <v>437</v>
      </c>
      <c r="G54" s="79">
        <v>112</v>
      </c>
      <c r="H54" s="79" t="s">
        <v>441</v>
      </c>
      <c r="I54" s="70" t="s">
        <v>21</v>
      </c>
      <c r="J54" s="79">
        <v>7114</v>
      </c>
      <c r="K54" s="79" t="s">
        <v>45</v>
      </c>
      <c r="L54" s="24">
        <v>3300</v>
      </c>
      <c r="M54" s="66">
        <v>44593</v>
      </c>
      <c r="N54" s="66">
        <v>44896</v>
      </c>
      <c r="O54" s="79" t="s">
        <v>84</v>
      </c>
      <c r="P54" s="79" t="s">
        <v>57</v>
      </c>
      <c r="Q54" s="79" t="s">
        <v>57</v>
      </c>
      <c r="R54" s="79" t="s">
        <v>57</v>
      </c>
    </row>
    <row r="55" spans="1:18" s="28" customFormat="1" ht="38.25" customHeight="1" x14ac:dyDescent="0.25">
      <c r="A55" s="65" t="s">
        <v>114</v>
      </c>
      <c r="B55" s="65" t="s">
        <v>222</v>
      </c>
      <c r="C55" s="27" t="s">
        <v>547</v>
      </c>
      <c r="D55" s="27" t="s">
        <v>546</v>
      </c>
      <c r="E55" s="93" t="s">
        <v>442</v>
      </c>
      <c r="F55" s="68" t="s">
        <v>438</v>
      </c>
      <c r="G55" s="79">
        <v>642</v>
      </c>
      <c r="H55" s="79" t="s">
        <v>61</v>
      </c>
      <c r="I55" s="70">
        <v>19</v>
      </c>
      <c r="J55" s="79">
        <v>7114</v>
      </c>
      <c r="K55" s="79" t="s">
        <v>45</v>
      </c>
      <c r="L55" s="24">
        <v>157.91999999999999</v>
      </c>
      <c r="M55" s="66">
        <v>44593</v>
      </c>
      <c r="N55" s="66">
        <v>44896</v>
      </c>
      <c r="O55" s="79" t="s">
        <v>84</v>
      </c>
      <c r="P55" s="79" t="s">
        <v>57</v>
      </c>
      <c r="Q55" s="79" t="s">
        <v>57</v>
      </c>
      <c r="R55" s="79" t="s">
        <v>57</v>
      </c>
    </row>
    <row r="56" spans="1:18" s="28" customFormat="1" ht="26.25" customHeight="1" x14ac:dyDescent="0.25">
      <c r="A56" s="65" t="s">
        <v>115</v>
      </c>
      <c r="B56" s="65" t="s">
        <v>224</v>
      </c>
      <c r="C56" s="27" t="s">
        <v>519</v>
      </c>
      <c r="D56" s="27" t="s">
        <v>518</v>
      </c>
      <c r="E56" s="93" t="s">
        <v>443</v>
      </c>
      <c r="F56" s="68" t="s">
        <v>439</v>
      </c>
      <c r="G56" s="79">
        <v>876</v>
      </c>
      <c r="H56" s="79" t="s">
        <v>378</v>
      </c>
      <c r="I56" s="70" t="s">
        <v>446</v>
      </c>
      <c r="J56" s="79">
        <v>7114</v>
      </c>
      <c r="K56" s="79" t="s">
        <v>45</v>
      </c>
      <c r="L56" s="24">
        <v>240</v>
      </c>
      <c r="M56" s="66">
        <v>44593</v>
      </c>
      <c r="N56" s="66">
        <v>44896</v>
      </c>
      <c r="O56" s="79" t="s">
        <v>84</v>
      </c>
      <c r="P56" s="79" t="s">
        <v>57</v>
      </c>
      <c r="Q56" s="79" t="s">
        <v>57</v>
      </c>
      <c r="R56" s="79" t="s">
        <v>57</v>
      </c>
    </row>
    <row r="57" spans="1:18" s="28" customFormat="1" ht="25.5" customHeight="1" x14ac:dyDescent="0.25">
      <c r="A57" s="65" t="s">
        <v>116</v>
      </c>
      <c r="B57" s="65" t="s">
        <v>225</v>
      </c>
      <c r="C57" s="80" t="s">
        <v>87</v>
      </c>
      <c r="D57" s="80" t="s">
        <v>172</v>
      </c>
      <c r="E57" s="4" t="s">
        <v>520</v>
      </c>
      <c r="F57" s="68" t="s">
        <v>438</v>
      </c>
      <c r="G57" s="79">
        <v>642</v>
      </c>
      <c r="H57" s="79" t="s">
        <v>61</v>
      </c>
      <c r="I57" s="70">
        <v>91</v>
      </c>
      <c r="J57" s="79">
        <v>7114</v>
      </c>
      <c r="K57" s="79" t="s">
        <v>45</v>
      </c>
      <c r="L57" s="24">
        <v>105.6</v>
      </c>
      <c r="M57" s="66">
        <v>44593</v>
      </c>
      <c r="N57" s="66">
        <v>44896</v>
      </c>
      <c r="O57" s="79" t="s">
        <v>84</v>
      </c>
      <c r="P57" s="79" t="s">
        <v>57</v>
      </c>
      <c r="Q57" s="79" t="s">
        <v>57</v>
      </c>
      <c r="R57" s="79" t="s">
        <v>57</v>
      </c>
    </row>
    <row r="58" spans="1:18" s="28" customFormat="1" ht="22.5" customHeight="1" x14ac:dyDescent="0.25">
      <c r="A58" s="65" t="s">
        <v>117</v>
      </c>
      <c r="B58" s="65" t="s">
        <v>226</v>
      </c>
      <c r="C58" s="27" t="s">
        <v>522</v>
      </c>
      <c r="D58" s="27" t="s">
        <v>521</v>
      </c>
      <c r="E58" s="4" t="s">
        <v>444</v>
      </c>
      <c r="F58" s="68" t="s">
        <v>440</v>
      </c>
      <c r="G58" s="79">
        <v>876</v>
      </c>
      <c r="H58" s="79" t="s">
        <v>378</v>
      </c>
      <c r="I58" s="70" t="s">
        <v>446</v>
      </c>
      <c r="J58" s="79">
        <v>7114</v>
      </c>
      <c r="K58" s="79" t="s">
        <v>45</v>
      </c>
      <c r="L58" s="24">
        <v>720</v>
      </c>
      <c r="M58" s="66">
        <v>44593</v>
      </c>
      <c r="N58" s="66">
        <v>44896</v>
      </c>
      <c r="O58" s="79" t="s">
        <v>84</v>
      </c>
      <c r="P58" s="79" t="s">
        <v>57</v>
      </c>
      <c r="Q58" s="79" t="s">
        <v>57</v>
      </c>
      <c r="R58" s="79" t="s">
        <v>57</v>
      </c>
    </row>
    <row r="59" spans="1:18" s="28" customFormat="1" ht="22.5" customHeight="1" x14ac:dyDescent="0.25">
      <c r="A59" s="65" t="s">
        <v>118</v>
      </c>
      <c r="B59" s="65" t="s">
        <v>229</v>
      </c>
      <c r="C59" s="80" t="s">
        <v>87</v>
      </c>
      <c r="D59" s="80" t="s">
        <v>172</v>
      </c>
      <c r="E59" s="4" t="s">
        <v>445</v>
      </c>
      <c r="F59" s="68" t="s">
        <v>438</v>
      </c>
      <c r="G59" s="79">
        <v>642</v>
      </c>
      <c r="H59" s="79" t="s">
        <v>61</v>
      </c>
      <c r="I59" s="70">
        <v>20</v>
      </c>
      <c r="J59" s="79">
        <v>7114</v>
      </c>
      <c r="K59" s="79" t="s">
        <v>45</v>
      </c>
      <c r="L59" s="24">
        <v>121.2</v>
      </c>
      <c r="M59" s="66">
        <v>44593</v>
      </c>
      <c r="N59" s="66">
        <v>44896</v>
      </c>
      <c r="O59" s="79" t="s">
        <v>84</v>
      </c>
      <c r="P59" s="79" t="s">
        <v>57</v>
      </c>
      <c r="Q59" s="79" t="s">
        <v>57</v>
      </c>
      <c r="R59" s="79" t="s">
        <v>57</v>
      </c>
    </row>
    <row r="60" spans="1:18" s="28" customFormat="1" ht="22.5" customHeight="1" x14ac:dyDescent="0.25">
      <c r="A60" s="65" t="s">
        <v>122</v>
      </c>
      <c r="B60" s="65" t="s">
        <v>230</v>
      </c>
      <c r="C60" s="80" t="s">
        <v>87</v>
      </c>
      <c r="D60" s="80" t="s">
        <v>172</v>
      </c>
      <c r="E60" s="4" t="s">
        <v>520</v>
      </c>
      <c r="F60" s="68" t="s">
        <v>438</v>
      </c>
      <c r="G60" s="79">
        <v>642</v>
      </c>
      <c r="H60" s="79" t="s">
        <v>61</v>
      </c>
      <c r="I60" s="70">
        <v>66</v>
      </c>
      <c r="J60" s="79">
        <v>7114</v>
      </c>
      <c r="K60" s="79" t="s">
        <v>45</v>
      </c>
      <c r="L60" s="24">
        <v>240</v>
      </c>
      <c r="M60" s="66">
        <v>44593</v>
      </c>
      <c r="N60" s="66">
        <v>44896</v>
      </c>
      <c r="O60" s="79" t="s">
        <v>84</v>
      </c>
      <c r="P60" s="79" t="s">
        <v>57</v>
      </c>
      <c r="Q60" s="80" t="s">
        <v>57</v>
      </c>
      <c r="R60" s="79" t="s">
        <v>57</v>
      </c>
    </row>
    <row r="61" spans="1:18" s="28" customFormat="1" ht="22.5" customHeight="1" x14ac:dyDescent="0.25">
      <c r="A61" s="65" t="s">
        <v>123</v>
      </c>
      <c r="B61" s="65" t="s">
        <v>231</v>
      </c>
      <c r="C61" s="27" t="s">
        <v>524</v>
      </c>
      <c r="D61" s="27" t="s">
        <v>523</v>
      </c>
      <c r="E61" s="2" t="s">
        <v>447</v>
      </c>
      <c r="F61" s="78" t="s">
        <v>27</v>
      </c>
      <c r="G61" s="79">
        <v>113</v>
      </c>
      <c r="H61" s="70" t="s">
        <v>451</v>
      </c>
      <c r="I61" s="70" t="s">
        <v>21</v>
      </c>
      <c r="J61" s="79">
        <v>7114</v>
      </c>
      <c r="K61" s="79" t="s">
        <v>45</v>
      </c>
      <c r="L61" s="24">
        <v>2939.9315999999999</v>
      </c>
      <c r="M61" s="66">
        <v>44562</v>
      </c>
      <c r="N61" s="66">
        <v>44896</v>
      </c>
      <c r="O61" s="79" t="s">
        <v>84</v>
      </c>
      <c r="P61" s="79" t="s">
        <v>57</v>
      </c>
      <c r="Q61" s="80" t="s">
        <v>57</v>
      </c>
      <c r="R61" s="79" t="s">
        <v>57</v>
      </c>
    </row>
    <row r="62" spans="1:18" s="28" customFormat="1" ht="22.5" customHeight="1" x14ac:dyDescent="0.25">
      <c r="A62" s="65" t="s">
        <v>124</v>
      </c>
      <c r="B62" s="65" t="s">
        <v>233</v>
      </c>
      <c r="C62" s="27" t="s">
        <v>524</v>
      </c>
      <c r="D62" s="27" t="s">
        <v>523</v>
      </c>
      <c r="E62" s="2" t="s">
        <v>448</v>
      </c>
      <c r="F62" s="78" t="s">
        <v>27</v>
      </c>
      <c r="G62" s="79">
        <v>113</v>
      </c>
      <c r="H62" s="70" t="s">
        <v>451</v>
      </c>
      <c r="I62" s="70" t="s">
        <v>21</v>
      </c>
      <c r="J62" s="79">
        <v>7114</v>
      </c>
      <c r="K62" s="79" t="s">
        <v>45</v>
      </c>
      <c r="L62" s="24">
        <v>960</v>
      </c>
      <c r="M62" s="66">
        <v>44562</v>
      </c>
      <c r="N62" s="66">
        <v>44896</v>
      </c>
      <c r="O62" s="79" t="s">
        <v>84</v>
      </c>
      <c r="P62" s="79" t="s">
        <v>57</v>
      </c>
      <c r="Q62" s="80" t="s">
        <v>57</v>
      </c>
      <c r="R62" s="79" t="s">
        <v>57</v>
      </c>
    </row>
    <row r="63" spans="1:18" s="28" customFormat="1" ht="22.5" customHeight="1" x14ac:dyDescent="0.25">
      <c r="A63" s="65" t="s">
        <v>125</v>
      </c>
      <c r="B63" s="65" t="s">
        <v>234</v>
      </c>
      <c r="C63" s="27" t="s">
        <v>524</v>
      </c>
      <c r="D63" s="27" t="s">
        <v>523</v>
      </c>
      <c r="E63" s="2" t="s">
        <v>449</v>
      </c>
      <c r="F63" s="78" t="s">
        <v>27</v>
      </c>
      <c r="G63" s="79">
        <v>113</v>
      </c>
      <c r="H63" s="70" t="s">
        <v>451</v>
      </c>
      <c r="I63" s="70" t="s">
        <v>21</v>
      </c>
      <c r="J63" s="79">
        <v>7114</v>
      </c>
      <c r="K63" s="79" t="s">
        <v>45</v>
      </c>
      <c r="L63" s="24">
        <v>950</v>
      </c>
      <c r="M63" s="66">
        <v>44562</v>
      </c>
      <c r="N63" s="66">
        <v>44896</v>
      </c>
      <c r="O63" s="79" t="s">
        <v>84</v>
      </c>
      <c r="P63" s="79" t="s">
        <v>57</v>
      </c>
      <c r="Q63" s="80" t="s">
        <v>57</v>
      </c>
      <c r="R63" s="79" t="s">
        <v>57</v>
      </c>
    </row>
    <row r="64" spans="1:18" s="28" customFormat="1" ht="22.5" customHeight="1" x14ac:dyDescent="0.25">
      <c r="A64" s="65" t="s">
        <v>126</v>
      </c>
      <c r="B64" s="65" t="s">
        <v>235</v>
      </c>
      <c r="C64" s="27" t="s">
        <v>524</v>
      </c>
      <c r="D64" s="27" t="s">
        <v>523</v>
      </c>
      <c r="E64" s="2" t="s">
        <v>450</v>
      </c>
      <c r="F64" s="78" t="s">
        <v>27</v>
      </c>
      <c r="G64" s="79">
        <v>113</v>
      </c>
      <c r="H64" s="70" t="s">
        <v>451</v>
      </c>
      <c r="I64" s="70" t="s">
        <v>21</v>
      </c>
      <c r="J64" s="79">
        <v>7114</v>
      </c>
      <c r="K64" s="79" t="s">
        <v>45</v>
      </c>
      <c r="L64" s="24">
        <v>1150</v>
      </c>
      <c r="M64" s="66">
        <v>44562</v>
      </c>
      <c r="N64" s="66">
        <v>44896</v>
      </c>
      <c r="O64" s="79" t="s">
        <v>84</v>
      </c>
      <c r="P64" s="79" t="s">
        <v>57</v>
      </c>
      <c r="Q64" s="80" t="s">
        <v>57</v>
      </c>
      <c r="R64" s="79" t="s">
        <v>57</v>
      </c>
    </row>
    <row r="65" spans="1:18" s="28" customFormat="1" ht="24.75" customHeight="1" x14ac:dyDescent="0.25">
      <c r="A65" s="65" t="s">
        <v>127</v>
      </c>
      <c r="B65" s="65" t="s">
        <v>238</v>
      </c>
      <c r="C65" s="27" t="s">
        <v>30</v>
      </c>
      <c r="D65" s="27" t="s">
        <v>80</v>
      </c>
      <c r="E65" s="2" t="s">
        <v>459</v>
      </c>
      <c r="F65" s="78" t="s">
        <v>27</v>
      </c>
      <c r="G65" s="79">
        <v>642</v>
      </c>
      <c r="H65" s="79" t="s">
        <v>61</v>
      </c>
      <c r="I65" s="80">
        <v>7</v>
      </c>
      <c r="J65" s="79">
        <v>7114</v>
      </c>
      <c r="K65" s="79" t="s">
        <v>45</v>
      </c>
      <c r="L65" s="67">
        <v>382.82299999999998</v>
      </c>
      <c r="M65" s="66">
        <v>44562</v>
      </c>
      <c r="N65" s="66">
        <v>44896</v>
      </c>
      <c r="O65" s="79" t="s">
        <v>84</v>
      </c>
      <c r="P65" s="79" t="s">
        <v>57</v>
      </c>
      <c r="Q65" s="80" t="s">
        <v>56</v>
      </c>
      <c r="R65" s="79" t="s">
        <v>57</v>
      </c>
    </row>
    <row r="66" spans="1:18" s="28" customFormat="1" ht="24.75" customHeight="1" x14ac:dyDescent="0.25">
      <c r="A66" s="65" t="s">
        <v>128</v>
      </c>
      <c r="B66" s="65" t="s">
        <v>239</v>
      </c>
      <c r="C66" s="27" t="s">
        <v>30</v>
      </c>
      <c r="D66" s="27" t="s">
        <v>80</v>
      </c>
      <c r="E66" s="2" t="s">
        <v>460</v>
      </c>
      <c r="F66" s="78" t="s">
        <v>27</v>
      </c>
      <c r="G66" s="79">
        <v>642</v>
      </c>
      <c r="H66" s="79" t="s">
        <v>61</v>
      </c>
      <c r="I66" s="80">
        <v>5</v>
      </c>
      <c r="J66" s="79">
        <v>7114</v>
      </c>
      <c r="K66" s="79" t="s">
        <v>45</v>
      </c>
      <c r="L66" s="67">
        <v>274.29000000000002</v>
      </c>
      <c r="M66" s="66">
        <v>44562</v>
      </c>
      <c r="N66" s="66">
        <v>44896</v>
      </c>
      <c r="O66" s="79" t="s">
        <v>84</v>
      </c>
      <c r="P66" s="79" t="s">
        <v>57</v>
      </c>
      <c r="Q66" s="80" t="s">
        <v>56</v>
      </c>
      <c r="R66" s="79" t="s">
        <v>57</v>
      </c>
    </row>
    <row r="67" spans="1:18" s="28" customFormat="1" ht="24.75" customHeight="1" x14ac:dyDescent="0.25">
      <c r="A67" s="65" t="s">
        <v>130</v>
      </c>
      <c r="B67" s="65" t="s">
        <v>241</v>
      </c>
      <c r="C67" s="27" t="s">
        <v>95</v>
      </c>
      <c r="D67" s="27" t="s">
        <v>316</v>
      </c>
      <c r="E67" s="2" t="s">
        <v>461</v>
      </c>
      <c r="F67" s="78" t="s">
        <v>27</v>
      </c>
      <c r="G67" s="79">
        <v>356</v>
      </c>
      <c r="H67" s="79" t="s">
        <v>469</v>
      </c>
      <c r="I67" s="57" t="s">
        <v>273</v>
      </c>
      <c r="J67" s="79">
        <v>7114</v>
      </c>
      <c r="K67" s="79" t="s">
        <v>45</v>
      </c>
      <c r="L67" s="67">
        <v>907.2</v>
      </c>
      <c r="M67" s="66">
        <v>44562</v>
      </c>
      <c r="N67" s="66">
        <v>44896</v>
      </c>
      <c r="O67" s="79" t="s">
        <v>84</v>
      </c>
      <c r="P67" s="79" t="s">
        <v>57</v>
      </c>
      <c r="Q67" s="80" t="s">
        <v>57</v>
      </c>
      <c r="R67" s="79" t="s">
        <v>57</v>
      </c>
    </row>
    <row r="68" spans="1:18" s="28" customFormat="1" ht="24.75" customHeight="1" x14ac:dyDescent="0.25">
      <c r="A68" s="65" t="s">
        <v>131</v>
      </c>
      <c r="B68" s="65" t="s">
        <v>243</v>
      </c>
      <c r="C68" s="27" t="s">
        <v>95</v>
      </c>
      <c r="D68" s="27" t="s">
        <v>316</v>
      </c>
      <c r="E68" s="2" t="s">
        <v>462</v>
      </c>
      <c r="F68" s="78" t="s">
        <v>27</v>
      </c>
      <c r="G68" s="79">
        <v>356</v>
      </c>
      <c r="H68" s="79" t="s">
        <v>469</v>
      </c>
      <c r="I68" s="57" t="s">
        <v>273</v>
      </c>
      <c r="J68" s="79">
        <v>7114</v>
      </c>
      <c r="K68" s="79" t="s">
        <v>45</v>
      </c>
      <c r="L68" s="67">
        <v>453.6</v>
      </c>
      <c r="M68" s="66">
        <v>44562</v>
      </c>
      <c r="N68" s="66">
        <v>44896</v>
      </c>
      <c r="O68" s="79" t="s">
        <v>84</v>
      </c>
      <c r="P68" s="79" t="s">
        <v>57</v>
      </c>
      <c r="Q68" s="80" t="s">
        <v>57</v>
      </c>
      <c r="R68" s="79" t="s">
        <v>57</v>
      </c>
    </row>
    <row r="69" spans="1:18" s="28" customFormat="1" ht="24.75" customHeight="1" x14ac:dyDescent="0.25">
      <c r="A69" s="65" t="s">
        <v>132</v>
      </c>
      <c r="B69" s="65" t="s">
        <v>245</v>
      </c>
      <c r="C69" s="27" t="s">
        <v>519</v>
      </c>
      <c r="D69" s="27" t="s">
        <v>525</v>
      </c>
      <c r="E69" s="2" t="s">
        <v>463</v>
      </c>
      <c r="F69" s="78" t="s">
        <v>27</v>
      </c>
      <c r="G69" s="79">
        <v>876</v>
      </c>
      <c r="H69" s="79" t="s">
        <v>378</v>
      </c>
      <c r="I69" s="70" t="s">
        <v>446</v>
      </c>
      <c r="J69" s="79">
        <v>7114</v>
      </c>
      <c r="K69" s="79" t="s">
        <v>45</v>
      </c>
      <c r="L69" s="67">
        <v>279.55500999999998</v>
      </c>
      <c r="M69" s="66">
        <v>44562</v>
      </c>
      <c r="N69" s="66">
        <v>44896</v>
      </c>
      <c r="O69" s="79" t="s">
        <v>84</v>
      </c>
      <c r="P69" s="79" t="s">
        <v>57</v>
      </c>
      <c r="Q69" s="80" t="s">
        <v>57</v>
      </c>
      <c r="R69" s="79" t="s">
        <v>57</v>
      </c>
    </row>
    <row r="70" spans="1:18" s="28" customFormat="1" ht="24.75" customHeight="1" x14ac:dyDescent="0.25">
      <c r="A70" s="65" t="s">
        <v>263</v>
      </c>
      <c r="B70" s="65" t="s">
        <v>248</v>
      </c>
      <c r="C70" s="27" t="s">
        <v>527</v>
      </c>
      <c r="D70" s="27" t="s">
        <v>526</v>
      </c>
      <c r="E70" s="2" t="s">
        <v>464</v>
      </c>
      <c r="F70" s="68" t="s">
        <v>468</v>
      </c>
      <c r="G70" s="79">
        <v>168</v>
      </c>
      <c r="H70" s="79" t="s">
        <v>367</v>
      </c>
      <c r="I70" s="80">
        <v>1100</v>
      </c>
      <c r="J70" s="79">
        <v>7114</v>
      </c>
      <c r="K70" s="79" t="s">
        <v>45</v>
      </c>
      <c r="L70" s="24">
        <v>9355.5</v>
      </c>
      <c r="M70" s="66">
        <v>44593</v>
      </c>
      <c r="N70" s="66">
        <v>44896</v>
      </c>
      <c r="O70" s="79" t="s">
        <v>84</v>
      </c>
      <c r="P70" s="79" t="s">
        <v>57</v>
      </c>
      <c r="Q70" s="80" t="s">
        <v>57</v>
      </c>
      <c r="R70" s="79" t="s">
        <v>57</v>
      </c>
    </row>
    <row r="71" spans="1:18" s="28" customFormat="1" ht="24.75" customHeight="1" x14ac:dyDescent="0.25">
      <c r="A71" s="65" t="s">
        <v>264</v>
      </c>
      <c r="B71" s="65" t="s">
        <v>251</v>
      </c>
      <c r="C71" s="27" t="s">
        <v>26</v>
      </c>
      <c r="D71" s="27" t="s">
        <v>528</v>
      </c>
      <c r="E71" s="56" t="s">
        <v>466</v>
      </c>
      <c r="F71" s="68" t="s">
        <v>465</v>
      </c>
      <c r="G71" s="79">
        <v>876</v>
      </c>
      <c r="H71" s="79" t="s">
        <v>378</v>
      </c>
      <c r="I71" s="57" t="s">
        <v>470</v>
      </c>
      <c r="J71" s="79">
        <v>7114</v>
      </c>
      <c r="K71" s="79" t="s">
        <v>45</v>
      </c>
      <c r="L71" s="57">
        <v>400</v>
      </c>
      <c r="M71" s="66">
        <v>44593</v>
      </c>
      <c r="N71" s="66">
        <v>44896</v>
      </c>
      <c r="O71" s="79" t="s">
        <v>84</v>
      </c>
      <c r="P71" s="79" t="s">
        <v>57</v>
      </c>
      <c r="Q71" s="80" t="s">
        <v>56</v>
      </c>
      <c r="R71" s="79" t="s">
        <v>57</v>
      </c>
    </row>
    <row r="72" spans="1:18" s="28" customFormat="1" ht="24.75" customHeight="1" x14ac:dyDescent="0.25">
      <c r="A72" s="65" t="s">
        <v>265</v>
      </c>
      <c r="B72" s="65" t="s">
        <v>253</v>
      </c>
      <c r="C72" s="65" t="s">
        <v>139</v>
      </c>
      <c r="D72" s="41" t="s">
        <v>29</v>
      </c>
      <c r="E72" s="56" t="s">
        <v>467</v>
      </c>
      <c r="F72" s="78" t="s">
        <v>27</v>
      </c>
      <c r="G72" s="79">
        <v>642</v>
      </c>
      <c r="H72" s="79" t="s">
        <v>61</v>
      </c>
      <c r="I72" s="57" t="s">
        <v>273</v>
      </c>
      <c r="J72" s="79">
        <v>7114</v>
      </c>
      <c r="K72" s="79" t="s">
        <v>45</v>
      </c>
      <c r="L72" s="57">
        <v>990</v>
      </c>
      <c r="M72" s="66">
        <v>44593</v>
      </c>
      <c r="N72" s="66">
        <v>44896</v>
      </c>
      <c r="O72" s="79" t="s">
        <v>84</v>
      </c>
      <c r="P72" s="79" t="s">
        <v>57</v>
      </c>
      <c r="Q72" s="80" t="s">
        <v>56</v>
      </c>
      <c r="R72" s="79" t="s">
        <v>57</v>
      </c>
    </row>
    <row r="73" spans="1:18" s="28" customFormat="1" ht="24.75" customHeight="1" x14ac:dyDescent="0.25">
      <c r="A73" s="65" t="s">
        <v>266</v>
      </c>
      <c r="B73" s="65" t="s">
        <v>569</v>
      </c>
      <c r="C73" s="27" t="s">
        <v>530</v>
      </c>
      <c r="D73" s="27" t="s">
        <v>529</v>
      </c>
      <c r="E73" s="56" t="s">
        <v>498</v>
      </c>
      <c r="F73" s="68" t="s">
        <v>508</v>
      </c>
      <c r="G73" s="79">
        <v>642</v>
      </c>
      <c r="H73" s="79" t="s">
        <v>61</v>
      </c>
      <c r="I73" s="57" t="s">
        <v>273</v>
      </c>
      <c r="J73" s="79">
        <v>7114</v>
      </c>
      <c r="K73" s="79" t="s">
        <v>45</v>
      </c>
      <c r="L73" s="57">
        <v>300</v>
      </c>
      <c r="M73" s="94" t="s">
        <v>509</v>
      </c>
      <c r="N73" s="66">
        <v>44896</v>
      </c>
      <c r="O73" s="79" t="s">
        <v>84</v>
      </c>
      <c r="P73" s="79" t="s">
        <v>57</v>
      </c>
      <c r="Q73" s="80" t="s">
        <v>57</v>
      </c>
      <c r="R73" s="79" t="s">
        <v>57</v>
      </c>
    </row>
    <row r="74" spans="1:18" s="28" customFormat="1" ht="24.75" customHeight="1" x14ac:dyDescent="0.25">
      <c r="A74" s="65" t="s">
        <v>270</v>
      </c>
      <c r="B74" s="65" t="s">
        <v>570</v>
      </c>
      <c r="C74" s="27" t="s">
        <v>530</v>
      </c>
      <c r="D74" s="27" t="s">
        <v>529</v>
      </c>
      <c r="E74" s="56" t="s">
        <v>498</v>
      </c>
      <c r="F74" s="68" t="s">
        <v>508</v>
      </c>
      <c r="G74" s="79">
        <v>642</v>
      </c>
      <c r="H74" s="79" t="s">
        <v>61</v>
      </c>
      <c r="I74" s="57" t="s">
        <v>273</v>
      </c>
      <c r="J74" s="79">
        <v>7114</v>
      </c>
      <c r="K74" s="79" t="s">
        <v>45</v>
      </c>
      <c r="L74" s="57">
        <v>300</v>
      </c>
      <c r="M74" s="94" t="s">
        <v>509</v>
      </c>
      <c r="N74" s="66">
        <v>44896</v>
      </c>
      <c r="O74" s="79" t="s">
        <v>84</v>
      </c>
      <c r="P74" s="79" t="s">
        <v>57</v>
      </c>
      <c r="Q74" s="80" t="s">
        <v>57</v>
      </c>
      <c r="R74" s="79" t="s">
        <v>57</v>
      </c>
    </row>
    <row r="75" spans="1:18" s="28" customFormat="1" ht="24.75" customHeight="1" x14ac:dyDescent="0.25">
      <c r="A75" s="65" t="s">
        <v>271</v>
      </c>
      <c r="B75" s="65" t="s">
        <v>571</v>
      </c>
      <c r="C75" s="27" t="s">
        <v>532</v>
      </c>
      <c r="D75" s="27" t="s">
        <v>531</v>
      </c>
      <c r="E75" s="56" t="s">
        <v>499</v>
      </c>
      <c r="F75" s="68" t="s">
        <v>508</v>
      </c>
      <c r="G75" s="79">
        <v>642</v>
      </c>
      <c r="H75" s="79" t="s">
        <v>61</v>
      </c>
      <c r="I75" s="57" t="s">
        <v>273</v>
      </c>
      <c r="J75" s="79">
        <v>7114</v>
      </c>
      <c r="K75" s="79" t="s">
        <v>45</v>
      </c>
      <c r="L75" s="57">
        <v>396</v>
      </c>
      <c r="M75" s="94" t="s">
        <v>509</v>
      </c>
      <c r="N75" s="66">
        <v>44896</v>
      </c>
      <c r="O75" s="79" t="s">
        <v>84</v>
      </c>
      <c r="P75" s="79" t="s">
        <v>57</v>
      </c>
      <c r="Q75" s="80" t="s">
        <v>57</v>
      </c>
      <c r="R75" s="79" t="s">
        <v>57</v>
      </c>
    </row>
    <row r="76" spans="1:18" s="28" customFormat="1" ht="24.75" customHeight="1" x14ac:dyDescent="0.25">
      <c r="A76" s="65" t="s">
        <v>272</v>
      </c>
      <c r="B76" s="65" t="s">
        <v>572</v>
      </c>
      <c r="C76" s="27" t="s">
        <v>532</v>
      </c>
      <c r="D76" s="27" t="s">
        <v>531</v>
      </c>
      <c r="E76" s="56" t="s">
        <v>500</v>
      </c>
      <c r="F76" s="68" t="s">
        <v>508</v>
      </c>
      <c r="G76" s="79">
        <v>642</v>
      </c>
      <c r="H76" s="79" t="s">
        <v>61</v>
      </c>
      <c r="I76" s="57" t="s">
        <v>273</v>
      </c>
      <c r="J76" s="79">
        <v>7114</v>
      </c>
      <c r="K76" s="79" t="s">
        <v>45</v>
      </c>
      <c r="L76" s="57">
        <v>277</v>
      </c>
      <c r="M76" s="94" t="s">
        <v>509</v>
      </c>
      <c r="N76" s="66">
        <v>44896</v>
      </c>
      <c r="O76" s="79" t="s">
        <v>84</v>
      </c>
      <c r="P76" s="79" t="s">
        <v>57</v>
      </c>
      <c r="Q76" s="80" t="s">
        <v>57</v>
      </c>
      <c r="R76" s="79" t="s">
        <v>57</v>
      </c>
    </row>
    <row r="77" spans="1:18" s="28" customFormat="1" ht="38.25" customHeight="1" x14ac:dyDescent="0.25">
      <c r="A77" s="65" t="s">
        <v>275</v>
      </c>
      <c r="B77" s="65" t="s">
        <v>258</v>
      </c>
      <c r="C77" s="27" t="s">
        <v>532</v>
      </c>
      <c r="D77" s="27" t="s">
        <v>531</v>
      </c>
      <c r="E77" s="56" t="s">
        <v>501</v>
      </c>
      <c r="F77" s="68" t="s">
        <v>508</v>
      </c>
      <c r="G77" s="79">
        <v>642</v>
      </c>
      <c r="H77" s="79" t="s">
        <v>61</v>
      </c>
      <c r="I77" s="57" t="s">
        <v>273</v>
      </c>
      <c r="J77" s="79">
        <v>7114</v>
      </c>
      <c r="K77" s="79" t="s">
        <v>45</v>
      </c>
      <c r="L77" s="57">
        <v>809</v>
      </c>
      <c r="M77" s="94" t="s">
        <v>509</v>
      </c>
      <c r="N77" s="66">
        <v>44896</v>
      </c>
      <c r="O77" s="79" t="s">
        <v>84</v>
      </c>
      <c r="P77" s="79" t="s">
        <v>57</v>
      </c>
      <c r="Q77" s="80" t="s">
        <v>57</v>
      </c>
      <c r="R77" s="79" t="s">
        <v>57</v>
      </c>
    </row>
    <row r="78" spans="1:18" s="28" customFormat="1" ht="24.75" customHeight="1" x14ac:dyDescent="0.25">
      <c r="A78" s="65" t="s">
        <v>276</v>
      </c>
      <c r="B78" s="65" t="s">
        <v>573</v>
      </c>
      <c r="C78" s="27" t="s">
        <v>288</v>
      </c>
      <c r="D78" s="27" t="s">
        <v>533</v>
      </c>
      <c r="E78" s="56" t="s">
        <v>503</v>
      </c>
      <c r="F78" s="68" t="s">
        <v>508</v>
      </c>
      <c r="G78" s="79">
        <v>642</v>
      </c>
      <c r="H78" s="79" t="s">
        <v>61</v>
      </c>
      <c r="I78" s="57" t="s">
        <v>273</v>
      </c>
      <c r="J78" s="79">
        <v>7114</v>
      </c>
      <c r="K78" s="79" t="s">
        <v>45</v>
      </c>
      <c r="L78" s="57">
        <v>122.5</v>
      </c>
      <c r="M78" s="94" t="s">
        <v>509</v>
      </c>
      <c r="N78" s="66">
        <v>44896</v>
      </c>
      <c r="O78" s="79" t="s">
        <v>84</v>
      </c>
      <c r="P78" s="79" t="s">
        <v>57</v>
      </c>
      <c r="Q78" s="80" t="s">
        <v>57</v>
      </c>
      <c r="R78" s="79" t="s">
        <v>57</v>
      </c>
    </row>
    <row r="79" spans="1:18" s="28" customFormat="1" ht="24.75" customHeight="1" x14ac:dyDescent="0.25">
      <c r="A79" s="65" t="s">
        <v>365</v>
      </c>
      <c r="B79" s="65" t="s">
        <v>574</v>
      </c>
      <c r="C79" s="27" t="s">
        <v>288</v>
      </c>
      <c r="D79" s="27" t="s">
        <v>533</v>
      </c>
      <c r="E79" s="56" t="s">
        <v>504</v>
      </c>
      <c r="F79" s="68" t="s">
        <v>508</v>
      </c>
      <c r="G79" s="79">
        <v>642</v>
      </c>
      <c r="H79" s="79" t="s">
        <v>61</v>
      </c>
      <c r="I79" s="57" t="s">
        <v>273</v>
      </c>
      <c r="J79" s="79">
        <v>7114</v>
      </c>
      <c r="K79" s="79" t="s">
        <v>45</v>
      </c>
      <c r="L79" s="57">
        <v>420</v>
      </c>
      <c r="M79" s="94" t="s">
        <v>509</v>
      </c>
      <c r="N79" s="66">
        <v>44896</v>
      </c>
      <c r="O79" s="79" t="s">
        <v>84</v>
      </c>
      <c r="P79" s="79" t="s">
        <v>57</v>
      </c>
      <c r="Q79" s="80" t="s">
        <v>57</v>
      </c>
      <c r="R79" s="79" t="s">
        <v>57</v>
      </c>
    </row>
    <row r="80" spans="1:18" s="28" customFormat="1" ht="24.75" customHeight="1" x14ac:dyDescent="0.25">
      <c r="A80" s="65" t="s">
        <v>277</v>
      </c>
      <c r="B80" s="65" t="s">
        <v>575</v>
      </c>
      <c r="C80" s="27" t="s">
        <v>534</v>
      </c>
      <c r="D80" s="27" t="s">
        <v>355</v>
      </c>
      <c r="E80" s="56" t="s">
        <v>505</v>
      </c>
      <c r="F80" s="68" t="s">
        <v>508</v>
      </c>
      <c r="G80" s="79">
        <v>642</v>
      </c>
      <c r="H80" s="79" t="s">
        <v>61</v>
      </c>
      <c r="I80" s="57" t="s">
        <v>273</v>
      </c>
      <c r="J80" s="79">
        <v>7114</v>
      </c>
      <c r="K80" s="79" t="s">
        <v>45</v>
      </c>
      <c r="L80" s="57">
        <v>420</v>
      </c>
      <c r="M80" s="94" t="s">
        <v>510</v>
      </c>
      <c r="N80" s="66">
        <v>44896</v>
      </c>
      <c r="O80" s="79" t="s">
        <v>84</v>
      </c>
      <c r="P80" s="79" t="s">
        <v>57</v>
      </c>
      <c r="Q80" s="80" t="s">
        <v>57</v>
      </c>
      <c r="R80" s="79" t="s">
        <v>57</v>
      </c>
    </row>
    <row r="81" spans="1:18" s="28" customFormat="1" ht="35.25" customHeight="1" x14ac:dyDescent="0.25">
      <c r="A81" s="65" t="s">
        <v>279</v>
      </c>
      <c r="B81" s="65" t="s">
        <v>256</v>
      </c>
      <c r="C81" s="27" t="s">
        <v>534</v>
      </c>
      <c r="D81" s="27" t="s">
        <v>355</v>
      </c>
      <c r="E81" s="56" t="s">
        <v>506</v>
      </c>
      <c r="F81" s="68" t="s">
        <v>508</v>
      </c>
      <c r="G81" s="79">
        <v>642</v>
      </c>
      <c r="H81" s="79" t="s">
        <v>61</v>
      </c>
      <c r="I81" s="57" t="s">
        <v>273</v>
      </c>
      <c r="J81" s="79">
        <v>7114</v>
      </c>
      <c r="K81" s="79" t="s">
        <v>45</v>
      </c>
      <c r="L81" s="57">
        <v>138</v>
      </c>
      <c r="M81" s="94" t="s">
        <v>510</v>
      </c>
      <c r="N81" s="66">
        <v>44896</v>
      </c>
      <c r="O81" s="79" t="s">
        <v>84</v>
      </c>
      <c r="P81" s="79" t="s">
        <v>57</v>
      </c>
      <c r="Q81" s="80" t="s">
        <v>57</v>
      </c>
      <c r="R81" s="79" t="s">
        <v>57</v>
      </c>
    </row>
    <row r="82" spans="1:18" s="28" customFormat="1" ht="22.5" customHeight="1" x14ac:dyDescent="0.25">
      <c r="A82" s="65" t="s">
        <v>280</v>
      </c>
      <c r="B82" s="65" t="s">
        <v>257</v>
      </c>
      <c r="C82" s="27" t="s">
        <v>288</v>
      </c>
      <c r="D82" s="27" t="s">
        <v>533</v>
      </c>
      <c r="E82" s="56" t="s">
        <v>507</v>
      </c>
      <c r="F82" s="68" t="s">
        <v>508</v>
      </c>
      <c r="G82" s="79">
        <v>642</v>
      </c>
      <c r="H82" s="79" t="s">
        <v>61</v>
      </c>
      <c r="I82" s="57" t="s">
        <v>273</v>
      </c>
      <c r="J82" s="79">
        <v>7114</v>
      </c>
      <c r="K82" s="79" t="s">
        <v>45</v>
      </c>
      <c r="L82" s="57">
        <v>156</v>
      </c>
      <c r="M82" s="94" t="s">
        <v>510</v>
      </c>
      <c r="N82" s="66">
        <v>44896</v>
      </c>
      <c r="O82" s="79" t="s">
        <v>84</v>
      </c>
      <c r="P82" s="79" t="s">
        <v>57</v>
      </c>
      <c r="Q82" s="80" t="s">
        <v>57</v>
      </c>
      <c r="R82" s="79" t="s">
        <v>57</v>
      </c>
    </row>
    <row r="83" spans="1:18" s="28" customFormat="1" ht="22.5" customHeight="1" x14ac:dyDescent="0.25">
      <c r="A83" s="65" t="s">
        <v>556</v>
      </c>
      <c r="B83" s="65" t="s">
        <v>576</v>
      </c>
      <c r="C83" s="79" t="s">
        <v>291</v>
      </c>
      <c r="D83" s="27" t="s">
        <v>329</v>
      </c>
      <c r="E83" s="56" t="s">
        <v>548</v>
      </c>
      <c r="F83" s="68" t="s">
        <v>549</v>
      </c>
      <c r="G83" s="79">
        <v>642</v>
      </c>
      <c r="H83" s="79" t="s">
        <v>61</v>
      </c>
      <c r="I83" s="57" t="s">
        <v>273</v>
      </c>
      <c r="J83" s="79">
        <v>7114</v>
      </c>
      <c r="K83" s="79" t="s">
        <v>45</v>
      </c>
      <c r="L83" s="57">
        <v>2000</v>
      </c>
      <c r="M83" s="94" t="s">
        <v>509</v>
      </c>
      <c r="N83" s="66">
        <v>44896</v>
      </c>
      <c r="O83" s="79" t="s">
        <v>84</v>
      </c>
      <c r="P83" s="79" t="s">
        <v>57</v>
      </c>
      <c r="Q83" s="80" t="s">
        <v>56</v>
      </c>
      <c r="R83" s="79" t="s">
        <v>57</v>
      </c>
    </row>
    <row r="84" spans="1:18" s="28" customFormat="1" ht="33.75" customHeight="1" x14ac:dyDescent="0.25">
      <c r="A84" s="65" t="s">
        <v>558</v>
      </c>
      <c r="B84" s="65" t="s">
        <v>577</v>
      </c>
      <c r="C84" s="80" t="s">
        <v>559</v>
      </c>
      <c r="D84" s="27" t="s">
        <v>560</v>
      </c>
      <c r="E84" s="4" t="s">
        <v>561</v>
      </c>
      <c r="F84" s="68" t="s">
        <v>562</v>
      </c>
      <c r="G84" s="80">
        <v>55</v>
      </c>
      <c r="H84" s="80" t="s">
        <v>395</v>
      </c>
      <c r="I84" s="60" t="s">
        <v>563</v>
      </c>
      <c r="J84" s="80">
        <v>7114</v>
      </c>
      <c r="K84" s="80" t="s">
        <v>45</v>
      </c>
      <c r="L84" s="24">
        <v>9247.69</v>
      </c>
      <c r="M84" s="63">
        <v>44562</v>
      </c>
      <c r="N84" s="66">
        <v>44896</v>
      </c>
      <c r="O84" s="80" t="s">
        <v>66</v>
      </c>
      <c r="P84" s="80" t="s">
        <v>56</v>
      </c>
      <c r="Q84" s="80" t="s">
        <v>56</v>
      </c>
      <c r="R84" s="79" t="s">
        <v>57</v>
      </c>
    </row>
    <row r="85" spans="1:18" s="28" customFormat="1" ht="24" customHeight="1" x14ac:dyDescent="0.2">
      <c r="A85" s="65" t="s">
        <v>578</v>
      </c>
      <c r="B85" s="65" t="s">
        <v>281</v>
      </c>
      <c r="C85" s="80" t="s">
        <v>586</v>
      </c>
      <c r="D85" s="27" t="s">
        <v>585</v>
      </c>
      <c r="E85" s="37" t="s">
        <v>587</v>
      </c>
      <c r="F85" s="68" t="s">
        <v>562</v>
      </c>
      <c r="G85" s="80">
        <v>876</v>
      </c>
      <c r="H85" s="80" t="s">
        <v>378</v>
      </c>
      <c r="I85" s="60" t="s">
        <v>21</v>
      </c>
      <c r="J85" s="80">
        <v>7114</v>
      </c>
      <c r="K85" s="80" t="s">
        <v>45</v>
      </c>
      <c r="L85" s="24">
        <v>132.85005000000001</v>
      </c>
      <c r="M85" s="63">
        <v>44562</v>
      </c>
      <c r="N85" s="63">
        <v>44926</v>
      </c>
      <c r="O85" s="79" t="s">
        <v>84</v>
      </c>
      <c r="P85" s="79" t="s">
        <v>57</v>
      </c>
      <c r="Q85" s="80" t="s">
        <v>57</v>
      </c>
      <c r="R85" s="79" t="s">
        <v>57</v>
      </c>
    </row>
    <row r="86" spans="1:18" s="28" customFormat="1" ht="24" customHeight="1" x14ac:dyDescent="0.2">
      <c r="A86" s="65" t="s">
        <v>579</v>
      </c>
      <c r="B86" s="65" t="s">
        <v>282</v>
      </c>
      <c r="C86" s="80" t="s">
        <v>136</v>
      </c>
      <c r="D86" s="27" t="s">
        <v>136</v>
      </c>
      <c r="E86" s="95" t="s">
        <v>588</v>
      </c>
      <c r="F86" s="68" t="s">
        <v>508</v>
      </c>
      <c r="G86" s="79">
        <v>642</v>
      </c>
      <c r="H86" s="79" t="s">
        <v>61</v>
      </c>
      <c r="I86" s="60">
        <v>1</v>
      </c>
      <c r="J86" s="80">
        <v>7114</v>
      </c>
      <c r="K86" s="80" t="s">
        <v>45</v>
      </c>
      <c r="L86" s="24">
        <v>800</v>
      </c>
      <c r="M86" s="63">
        <v>44562</v>
      </c>
      <c r="N86" s="63">
        <v>44926</v>
      </c>
      <c r="O86" s="79" t="s">
        <v>84</v>
      </c>
      <c r="P86" s="79" t="s">
        <v>57</v>
      </c>
      <c r="Q86" s="80" t="s">
        <v>57</v>
      </c>
      <c r="R86" s="79" t="s">
        <v>57</v>
      </c>
    </row>
    <row r="87" spans="1:18" s="28" customFormat="1" ht="24" customHeight="1" x14ac:dyDescent="0.2">
      <c r="A87" s="65" t="s">
        <v>580</v>
      </c>
      <c r="B87" s="65" t="s">
        <v>283</v>
      </c>
      <c r="C87" s="80" t="s">
        <v>305</v>
      </c>
      <c r="D87" s="27" t="s">
        <v>304</v>
      </c>
      <c r="E87" s="16" t="s">
        <v>589</v>
      </c>
      <c r="F87" s="78" t="s">
        <v>27</v>
      </c>
      <c r="G87" s="79">
        <v>642</v>
      </c>
      <c r="H87" s="79" t="s">
        <v>61</v>
      </c>
      <c r="I87" s="80">
        <v>2</v>
      </c>
      <c r="J87" s="80">
        <v>7114</v>
      </c>
      <c r="K87" s="80" t="s">
        <v>45</v>
      </c>
      <c r="L87" s="24">
        <v>250</v>
      </c>
      <c r="M87" s="63">
        <v>44256</v>
      </c>
      <c r="N87" s="63">
        <v>44926</v>
      </c>
      <c r="O87" s="79" t="s">
        <v>84</v>
      </c>
      <c r="P87" s="79" t="s">
        <v>57</v>
      </c>
      <c r="Q87" s="80" t="s">
        <v>57</v>
      </c>
      <c r="R87" s="79" t="s">
        <v>57</v>
      </c>
    </row>
    <row r="88" spans="1:18" s="28" customFormat="1" ht="24" customHeight="1" x14ac:dyDescent="0.2">
      <c r="A88" s="65" t="s">
        <v>581</v>
      </c>
      <c r="B88" s="65" t="s">
        <v>284</v>
      </c>
      <c r="C88" s="80" t="s">
        <v>133</v>
      </c>
      <c r="D88" s="27" t="s">
        <v>86</v>
      </c>
      <c r="E88" s="25" t="s">
        <v>339</v>
      </c>
      <c r="F88" s="68" t="s">
        <v>508</v>
      </c>
      <c r="G88" s="79">
        <v>642</v>
      </c>
      <c r="H88" s="79" t="s">
        <v>61</v>
      </c>
      <c r="I88" s="60">
        <v>1</v>
      </c>
      <c r="J88" s="80">
        <v>7114</v>
      </c>
      <c r="K88" s="80" t="s">
        <v>45</v>
      </c>
      <c r="L88" s="24">
        <v>150</v>
      </c>
      <c r="M88" s="63">
        <v>44256</v>
      </c>
      <c r="N88" s="63">
        <v>44926</v>
      </c>
      <c r="O88" s="79" t="s">
        <v>84</v>
      </c>
      <c r="P88" s="79" t="s">
        <v>57</v>
      </c>
      <c r="Q88" s="80" t="s">
        <v>57</v>
      </c>
      <c r="R88" s="79" t="s">
        <v>57</v>
      </c>
    </row>
    <row r="89" spans="1:18" s="28" customFormat="1" ht="24" customHeight="1" x14ac:dyDescent="0.2">
      <c r="A89" s="65" t="s">
        <v>582</v>
      </c>
      <c r="B89" s="65" t="s">
        <v>287</v>
      </c>
      <c r="C89" s="80" t="s">
        <v>591</v>
      </c>
      <c r="D89" s="17" t="s">
        <v>590</v>
      </c>
      <c r="E89" s="95" t="s">
        <v>592</v>
      </c>
      <c r="F89" s="78" t="s">
        <v>27</v>
      </c>
      <c r="G89" s="79">
        <v>642</v>
      </c>
      <c r="H89" s="79" t="s">
        <v>61</v>
      </c>
      <c r="I89" s="69" t="s">
        <v>21</v>
      </c>
      <c r="J89" s="80">
        <v>7114</v>
      </c>
      <c r="K89" s="80" t="s">
        <v>45</v>
      </c>
      <c r="L89" s="24">
        <v>553.25</v>
      </c>
      <c r="M89" s="63">
        <v>44562</v>
      </c>
      <c r="N89" s="63">
        <v>44926</v>
      </c>
      <c r="O89" s="79" t="s">
        <v>84</v>
      </c>
      <c r="P89" s="79" t="s">
        <v>57</v>
      </c>
      <c r="Q89" s="80" t="s">
        <v>57</v>
      </c>
      <c r="R89" s="79" t="s">
        <v>57</v>
      </c>
    </row>
    <row r="90" spans="1:18" s="28" customFormat="1" ht="24" customHeight="1" x14ac:dyDescent="0.2">
      <c r="A90" s="65" t="s">
        <v>583</v>
      </c>
      <c r="B90" s="65" t="s">
        <v>289</v>
      </c>
      <c r="C90" s="80" t="s">
        <v>596</v>
      </c>
      <c r="D90" s="38" t="s">
        <v>595</v>
      </c>
      <c r="E90" s="16" t="s">
        <v>593</v>
      </c>
      <c r="F90" s="78" t="s">
        <v>27</v>
      </c>
      <c r="G90" s="79">
        <v>642</v>
      </c>
      <c r="H90" s="79" t="s">
        <v>61</v>
      </c>
      <c r="I90" s="69">
        <v>3</v>
      </c>
      <c r="J90" s="80">
        <v>7114</v>
      </c>
      <c r="K90" s="80" t="s">
        <v>45</v>
      </c>
      <c r="L90" s="24">
        <v>170</v>
      </c>
      <c r="M90" s="63">
        <v>44562</v>
      </c>
      <c r="N90" s="63">
        <v>44926</v>
      </c>
      <c r="O90" s="79" t="s">
        <v>84</v>
      </c>
      <c r="P90" s="79" t="s">
        <v>57</v>
      </c>
      <c r="Q90" s="80" t="s">
        <v>57</v>
      </c>
      <c r="R90" s="79" t="s">
        <v>57</v>
      </c>
    </row>
    <row r="91" spans="1:18" s="28" customFormat="1" ht="24" customHeight="1" x14ac:dyDescent="0.2">
      <c r="A91" s="65" t="s">
        <v>584</v>
      </c>
      <c r="B91" s="65" t="s">
        <v>292</v>
      </c>
      <c r="C91" s="80" t="s">
        <v>596</v>
      </c>
      <c r="D91" s="38" t="s">
        <v>595</v>
      </c>
      <c r="E91" s="25" t="s">
        <v>594</v>
      </c>
      <c r="F91" s="78" t="s">
        <v>27</v>
      </c>
      <c r="G91" s="79">
        <v>642</v>
      </c>
      <c r="H91" s="79" t="s">
        <v>61</v>
      </c>
      <c r="I91" s="69">
        <v>8</v>
      </c>
      <c r="J91" s="80">
        <v>7114</v>
      </c>
      <c r="K91" s="80" t="s">
        <v>45</v>
      </c>
      <c r="L91" s="24">
        <v>500</v>
      </c>
      <c r="M91" s="63">
        <v>44562</v>
      </c>
      <c r="N91" s="63">
        <v>44926</v>
      </c>
      <c r="O91" s="79" t="s">
        <v>84</v>
      </c>
      <c r="P91" s="79" t="s">
        <v>57</v>
      </c>
      <c r="Q91" s="80" t="s">
        <v>57</v>
      </c>
      <c r="R91" s="79" t="s">
        <v>57</v>
      </c>
    </row>
    <row r="92" spans="1:18" s="28" customFormat="1" ht="24" customHeight="1" x14ac:dyDescent="0.25">
      <c r="A92" s="65" t="s">
        <v>597</v>
      </c>
      <c r="B92" s="65" t="s">
        <v>293</v>
      </c>
      <c r="C92" s="65" t="s">
        <v>530</v>
      </c>
      <c r="D92" s="79" t="s">
        <v>616</v>
      </c>
      <c r="E92" s="96" t="s">
        <v>617</v>
      </c>
      <c r="F92" s="78" t="s">
        <v>27</v>
      </c>
      <c r="G92" s="79">
        <v>872</v>
      </c>
      <c r="H92" s="79" t="s">
        <v>64</v>
      </c>
      <c r="I92" s="69" t="s">
        <v>21</v>
      </c>
      <c r="J92" s="79">
        <v>7114</v>
      </c>
      <c r="K92" s="79" t="s">
        <v>45</v>
      </c>
      <c r="L92" s="87">
        <v>1000</v>
      </c>
      <c r="M92" s="66">
        <v>44578</v>
      </c>
      <c r="N92" s="66">
        <v>44926</v>
      </c>
      <c r="O92" s="79" t="s">
        <v>84</v>
      </c>
      <c r="P92" s="79" t="s">
        <v>57</v>
      </c>
      <c r="Q92" s="79" t="s">
        <v>57</v>
      </c>
      <c r="R92" s="79" t="s">
        <v>57</v>
      </c>
    </row>
    <row r="93" spans="1:18" s="28" customFormat="1" ht="24" customHeight="1" x14ac:dyDescent="0.25">
      <c r="A93" s="65" t="s">
        <v>598</v>
      </c>
      <c r="B93" s="65" t="s">
        <v>294</v>
      </c>
      <c r="C93" s="80" t="s">
        <v>76</v>
      </c>
      <c r="D93" s="65" t="s">
        <v>76</v>
      </c>
      <c r="E93" s="96" t="s">
        <v>618</v>
      </c>
      <c r="F93" s="78" t="s">
        <v>27</v>
      </c>
      <c r="G93" s="79">
        <v>642</v>
      </c>
      <c r="H93" s="79" t="s">
        <v>61</v>
      </c>
      <c r="I93" s="69" t="s">
        <v>21</v>
      </c>
      <c r="J93" s="79">
        <v>7114</v>
      </c>
      <c r="K93" s="79" t="s">
        <v>45</v>
      </c>
      <c r="L93" s="24">
        <v>3500</v>
      </c>
      <c r="M93" s="66">
        <v>44578</v>
      </c>
      <c r="N93" s="66">
        <v>44896</v>
      </c>
      <c r="O93" s="79" t="s">
        <v>84</v>
      </c>
      <c r="P93" s="79" t="s">
        <v>57</v>
      </c>
      <c r="Q93" s="79" t="s">
        <v>56</v>
      </c>
      <c r="R93" s="79" t="s">
        <v>57</v>
      </c>
    </row>
    <row r="94" spans="1:18" s="28" customFormat="1" ht="24" customHeight="1" x14ac:dyDescent="0.25">
      <c r="A94" s="65" t="s">
        <v>599</v>
      </c>
      <c r="B94" s="65" t="s">
        <v>295</v>
      </c>
      <c r="C94" s="80" t="s">
        <v>135</v>
      </c>
      <c r="D94" s="65" t="s">
        <v>619</v>
      </c>
      <c r="E94" s="97" t="s">
        <v>620</v>
      </c>
      <c r="F94" s="78" t="s">
        <v>27</v>
      </c>
      <c r="G94" s="79">
        <v>642</v>
      </c>
      <c r="H94" s="79" t="s">
        <v>61</v>
      </c>
      <c r="I94" s="69" t="s">
        <v>21</v>
      </c>
      <c r="J94" s="79">
        <v>7114</v>
      </c>
      <c r="K94" s="79" t="s">
        <v>45</v>
      </c>
      <c r="L94" s="24">
        <v>3500</v>
      </c>
      <c r="M94" s="66">
        <v>44578</v>
      </c>
      <c r="N94" s="66">
        <v>44896</v>
      </c>
      <c r="O94" s="79" t="s">
        <v>84</v>
      </c>
      <c r="P94" s="79" t="s">
        <v>57</v>
      </c>
      <c r="Q94" s="79" t="s">
        <v>56</v>
      </c>
      <c r="R94" s="79" t="s">
        <v>57</v>
      </c>
    </row>
    <row r="95" spans="1:18" s="28" customFormat="1" ht="24" customHeight="1" x14ac:dyDescent="0.25">
      <c r="A95" s="65" t="s">
        <v>600</v>
      </c>
      <c r="B95" s="65" t="s">
        <v>296</v>
      </c>
      <c r="C95" s="65" t="s">
        <v>268</v>
      </c>
      <c r="D95" s="65" t="s">
        <v>267</v>
      </c>
      <c r="E95" s="29" t="s">
        <v>621</v>
      </c>
      <c r="F95" s="78" t="s">
        <v>27</v>
      </c>
      <c r="G95" s="79">
        <v>876</v>
      </c>
      <c r="H95" s="79" t="s">
        <v>20</v>
      </c>
      <c r="I95" s="69" t="s">
        <v>21</v>
      </c>
      <c r="J95" s="26">
        <v>71174</v>
      </c>
      <c r="K95" s="26" t="s">
        <v>45</v>
      </c>
      <c r="L95" s="67">
        <v>300</v>
      </c>
      <c r="M95" s="66">
        <v>44578</v>
      </c>
      <c r="N95" s="66">
        <v>44926</v>
      </c>
      <c r="O95" s="79" t="s">
        <v>84</v>
      </c>
      <c r="P95" s="79" t="s">
        <v>57</v>
      </c>
      <c r="Q95" s="79" t="s">
        <v>57</v>
      </c>
      <c r="R95" s="79" t="s">
        <v>57</v>
      </c>
    </row>
    <row r="96" spans="1:18" s="28" customFormat="1" ht="24" customHeight="1" x14ac:dyDescent="0.25">
      <c r="A96" s="65" t="s">
        <v>601</v>
      </c>
      <c r="B96" s="65" t="s">
        <v>298</v>
      </c>
      <c r="C96" s="65" t="s">
        <v>268</v>
      </c>
      <c r="D96" s="65" t="s">
        <v>267</v>
      </c>
      <c r="E96" s="29" t="s">
        <v>621</v>
      </c>
      <c r="F96" s="78" t="s">
        <v>27</v>
      </c>
      <c r="G96" s="79">
        <v>876</v>
      </c>
      <c r="H96" s="79" t="s">
        <v>20</v>
      </c>
      <c r="I96" s="69" t="s">
        <v>21</v>
      </c>
      <c r="J96" s="26">
        <v>71174</v>
      </c>
      <c r="K96" s="26" t="s">
        <v>45</v>
      </c>
      <c r="L96" s="67">
        <v>300</v>
      </c>
      <c r="M96" s="66">
        <v>44578</v>
      </c>
      <c r="N96" s="66">
        <v>44926</v>
      </c>
      <c r="O96" s="79" t="s">
        <v>84</v>
      </c>
      <c r="P96" s="79" t="s">
        <v>57</v>
      </c>
      <c r="Q96" s="79" t="s">
        <v>57</v>
      </c>
      <c r="R96" s="79" t="s">
        <v>57</v>
      </c>
    </row>
    <row r="97" spans="1:18" s="28" customFormat="1" ht="24" customHeight="1" x14ac:dyDescent="0.25">
      <c r="A97" s="65" t="s">
        <v>602</v>
      </c>
      <c r="B97" s="65" t="s">
        <v>299</v>
      </c>
      <c r="C97" s="26" t="s">
        <v>532</v>
      </c>
      <c r="D97" s="26" t="s">
        <v>622</v>
      </c>
      <c r="E97" s="77" t="s">
        <v>623</v>
      </c>
      <c r="F97" s="78" t="s">
        <v>27</v>
      </c>
      <c r="G97" s="26">
        <v>792</v>
      </c>
      <c r="H97" s="26" t="s">
        <v>134</v>
      </c>
      <c r="I97" s="69" t="s">
        <v>21</v>
      </c>
      <c r="J97" s="26">
        <v>71176</v>
      </c>
      <c r="K97" s="26" t="s">
        <v>45</v>
      </c>
      <c r="L97" s="67">
        <v>396</v>
      </c>
      <c r="M97" s="66">
        <v>44578</v>
      </c>
      <c r="N97" s="66">
        <v>44926</v>
      </c>
      <c r="O97" s="79" t="s">
        <v>84</v>
      </c>
      <c r="P97" s="79" t="s">
        <v>57</v>
      </c>
      <c r="Q97" s="79" t="s">
        <v>57</v>
      </c>
      <c r="R97" s="79" t="s">
        <v>57</v>
      </c>
    </row>
    <row r="98" spans="1:18" s="28" customFormat="1" ht="24" customHeight="1" x14ac:dyDescent="0.25">
      <c r="A98" s="65" t="s">
        <v>603</v>
      </c>
      <c r="B98" s="65" t="s">
        <v>300</v>
      </c>
      <c r="C98" s="26" t="s">
        <v>532</v>
      </c>
      <c r="D98" s="26" t="s">
        <v>622</v>
      </c>
      <c r="E98" s="29" t="s">
        <v>624</v>
      </c>
      <c r="F98" s="78" t="s">
        <v>27</v>
      </c>
      <c r="G98" s="26">
        <v>792</v>
      </c>
      <c r="H98" s="26" t="s">
        <v>134</v>
      </c>
      <c r="I98" s="69" t="s">
        <v>21</v>
      </c>
      <c r="J98" s="26">
        <v>71176</v>
      </c>
      <c r="K98" s="26" t="s">
        <v>45</v>
      </c>
      <c r="L98" s="67">
        <v>277.60000000000002</v>
      </c>
      <c r="M98" s="66">
        <v>44578</v>
      </c>
      <c r="N98" s="66">
        <v>44926</v>
      </c>
      <c r="O98" s="79" t="s">
        <v>84</v>
      </c>
      <c r="P98" s="79" t="s">
        <v>57</v>
      </c>
      <c r="Q98" s="79" t="s">
        <v>57</v>
      </c>
      <c r="R98" s="79" t="s">
        <v>57</v>
      </c>
    </row>
    <row r="99" spans="1:18" s="28" customFormat="1" ht="24" customHeight="1" x14ac:dyDescent="0.25">
      <c r="A99" s="65" t="s">
        <v>604</v>
      </c>
      <c r="B99" s="65" t="s">
        <v>301</v>
      </c>
      <c r="C99" s="31" t="s">
        <v>268</v>
      </c>
      <c r="D99" s="27" t="s">
        <v>267</v>
      </c>
      <c r="E99" s="29" t="s">
        <v>625</v>
      </c>
      <c r="F99" s="78" t="s">
        <v>121</v>
      </c>
      <c r="G99" s="79">
        <v>792</v>
      </c>
      <c r="H99" s="80" t="s">
        <v>65</v>
      </c>
      <c r="I99" s="69" t="s">
        <v>21</v>
      </c>
      <c r="J99" s="79">
        <v>7114</v>
      </c>
      <c r="K99" s="79" t="s">
        <v>45</v>
      </c>
      <c r="L99" s="67">
        <v>809.75</v>
      </c>
      <c r="M99" s="66">
        <v>44578</v>
      </c>
      <c r="N99" s="66">
        <v>44926</v>
      </c>
      <c r="O99" s="79" t="s">
        <v>84</v>
      </c>
      <c r="P99" s="79" t="s">
        <v>57</v>
      </c>
      <c r="Q99" s="79" t="s">
        <v>57</v>
      </c>
      <c r="R99" s="79" t="s">
        <v>57</v>
      </c>
    </row>
    <row r="100" spans="1:18" s="28" customFormat="1" ht="24" customHeight="1" x14ac:dyDescent="0.25">
      <c r="A100" s="65" t="s">
        <v>605</v>
      </c>
      <c r="B100" s="65" t="s">
        <v>302</v>
      </c>
      <c r="C100" s="31" t="s">
        <v>515</v>
      </c>
      <c r="D100" s="65" t="s">
        <v>515</v>
      </c>
      <c r="E100" s="96" t="s">
        <v>626</v>
      </c>
      <c r="F100" s="78" t="s">
        <v>27</v>
      </c>
      <c r="G100" s="79">
        <v>642</v>
      </c>
      <c r="H100" s="79" t="s">
        <v>61</v>
      </c>
      <c r="I100" s="69" t="s">
        <v>21</v>
      </c>
      <c r="J100" s="79">
        <v>7114</v>
      </c>
      <c r="K100" s="79" t="s">
        <v>45</v>
      </c>
      <c r="L100" s="24">
        <v>3000</v>
      </c>
      <c r="M100" s="66">
        <v>44578</v>
      </c>
      <c r="N100" s="66">
        <v>45261</v>
      </c>
      <c r="O100" s="79" t="s">
        <v>84</v>
      </c>
      <c r="P100" s="79" t="s">
        <v>57</v>
      </c>
      <c r="Q100" s="79" t="s">
        <v>57</v>
      </c>
      <c r="R100" s="79" t="s">
        <v>57</v>
      </c>
    </row>
    <row r="101" spans="1:18" s="28" customFormat="1" ht="41.25" customHeight="1" x14ac:dyDescent="0.2">
      <c r="A101" s="65" t="s">
        <v>606</v>
      </c>
      <c r="B101" s="65" t="s">
        <v>303</v>
      </c>
      <c r="C101" s="80" t="s">
        <v>160</v>
      </c>
      <c r="D101" s="38" t="s">
        <v>81</v>
      </c>
      <c r="E101" s="16" t="s">
        <v>627</v>
      </c>
      <c r="F101" s="78" t="s">
        <v>27</v>
      </c>
      <c r="G101" s="79">
        <v>876</v>
      </c>
      <c r="H101" s="79" t="s">
        <v>378</v>
      </c>
      <c r="I101" s="57" t="s">
        <v>470</v>
      </c>
      <c r="J101" s="79">
        <v>7114</v>
      </c>
      <c r="K101" s="79" t="s">
        <v>45</v>
      </c>
      <c r="L101" s="24">
        <v>300.55700000000002</v>
      </c>
      <c r="M101" s="66">
        <v>44578</v>
      </c>
      <c r="N101" s="66">
        <v>44926</v>
      </c>
      <c r="O101" s="79" t="s">
        <v>84</v>
      </c>
      <c r="P101" s="79" t="s">
        <v>57</v>
      </c>
      <c r="Q101" s="80" t="s">
        <v>56</v>
      </c>
      <c r="R101" s="79" t="s">
        <v>57</v>
      </c>
    </row>
    <row r="102" spans="1:18" s="28" customFormat="1" ht="24" customHeight="1" x14ac:dyDescent="0.25">
      <c r="A102" s="65" t="s">
        <v>607</v>
      </c>
      <c r="B102" s="65" t="s">
        <v>306</v>
      </c>
      <c r="C102" s="80" t="s">
        <v>24</v>
      </c>
      <c r="D102" s="65" t="s">
        <v>77</v>
      </c>
      <c r="E102" s="96" t="s">
        <v>628</v>
      </c>
      <c r="F102" s="78" t="s">
        <v>27</v>
      </c>
      <c r="G102" s="79">
        <v>642</v>
      </c>
      <c r="H102" s="79" t="s">
        <v>61</v>
      </c>
      <c r="I102" s="69" t="s">
        <v>21</v>
      </c>
      <c r="J102" s="79">
        <v>7114</v>
      </c>
      <c r="K102" s="79" t="s">
        <v>45</v>
      </c>
      <c r="L102" s="71">
        <v>300</v>
      </c>
      <c r="M102" s="66">
        <v>44578</v>
      </c>
      <c r="N102" s="66">
        <v>44926</v>
      </c>
      <c r="O102" s="79" t="s">
        <v>84</v>
      </c>
      <c r="P102" s="79" t="s">
        <v>57</v>
      </c>
      <c r="Q102" s="79" t="s">
        <v>56</v>
      </c>
      <c r="R102" s="79" t="s">
        <v>57</v>
      </c>
    </row>
    <row r="103" spans="1:18" s="28" customFormat="1" ht="33.75" customHeight="1" x14ac:dyDescent="0.25">
      <c r="A103" s="65" t="s">
        <v>608</v>
      </c>
      <c r="B103" s="65" t="s">
        <v>307</v>
      </c>
      <c r="C103" s="80" t="s">
        <v>69</v>
      </c>
      <c r="D103" s="65" t="s">
        <v>70</v>
      </c>
      <c r="E103" s="29" t="s">
        <v>629</v>
      </c>
      <c r="F103" s="78" t="s">
        <v>27</v>
      </c>
      <c r="G103" s="64">
        <v>876</v>
      </c>
      <c r="H103" s="64" t="s">
        <v>20</v>
      </c>
      <c r="I103" s="72" t="s">
        <v>630</v>
      </c>
      <c r="J103" s="64">
        <v>71176</v>
      </c>
      <c r="K103" s="64" t="s">
        <v>74</v>
      </c>
      <c r="L103" s="71">
        <v>240</v>
      </c>
      <c r="M103" s="66">
        <v>44578</v>
      </c>
      <c r="N103" s="66">
        <v>44926</v>
      </c>
      <c r="O103" s="79" t="s">
        <v>84</v>
      </c>
      <c r="P103" s="79" t="s">
        <v>57</v>
      </c>
      <c r="Q103" s="79" t="s">
        <v>56</v>
      </c>
      <c r="R103" s="79" t="s">
        <v>57</v>
      </c>
    </row>
    <row r="104" spans="1:18" s="28" customFormat="1" ht="24" customHeight="1" x14ac:dyDescent="0.25">
      <c r="A104" s="65" t="s">
        <v>609</v>
      </c>
      <c r="B104" s="65" t="s">
        <v>308</v>
      </c>
      <c r="C104" s="65" t="s">
        <v>631</v>
      </c>
      <c r="D104" s="65" t="s">
        <v>632</v>
      </c>
      <c r="E104" s="29" t="s">
        <v>633</v>
      </c>
      <c r="F104" s="78" t="s">
        <v>27</v>
      </c>
      <c r="G104" s="79">
        <v>642</v>
      </c>
      <c r="H104" s="79" t="s">
        <v>61</v>
      </c>
      <c r="I104" s="70">
        <v>3</v>
      </c>
      <c r="J104" s="79">
        <v>7114</v>
      </c>
      <c r="K104" s="79" t="s">
        <v>45</v>
      </c>
      <c r="L104" s="32">
        <v>792</v>
      </c>
      <c r="M104" s="66">
        <v>44578</v>
      </c>
      <c r="N104" s="66">
        <v>44926</v>
      </c>
      <c r="O104" s="79" t="s">
        <v>84</v>
      </c>
      <c r="P104" s="79" t="s">
        <v>57</v>
      </c>
      <c r="Q104" s="79" t="s">
        <v>56</v>
      </c>
      <c r="R104" s="79" t="s">
        <v>57</v>
      </c>
    </row>
    <row r="105" spans="1:18" s="28" customFormat="1" ht="24" customHeight="1" x14ac:dyDescent="0.25">
      <c r="A105" s="65" t="s">
        <v>610</v>
      </c>
      <c r="B105" s="65" t="s">
        <v>309</v>
      </c>
      <c r="C105" s="65" t="s">
        <v>631</v>
      </c>
      <c r="D105" s="65" t="s">
        <v>632</v>
      </c>
      <c r="E105" s="29" t="s">
        <v>634</v>
      </c>
      <c r="F105" s="78" t="s">
        <v>27</v>
      </c>
      <c r="G105" s="26">
        <v>876</v>
      </c>
      <c r="H105" s="26" t="s">
        <v>20</v>
      </c>
      <c r="I105" s="69" t="s">
        <v>320</v>
      </c>
      <c r="J105" s="26">
        <v>71176</v>
      </c>
      <c r="K105" s="26" t="s">
        <v>45</v>
      </c>
      <c r="L105" s="87">
        <v>250</v>
      </c>
      <c r="M105" s="66">
        <v>44578</v>
      </c>
      <c r="N105" s="66">
        <v>44926</v>
      </c>
      <c r="O105" s="79" t="s">
        <v>84</v>
      </c>
      <c r="P105" s="79" t="s">
        <v>57</v>
      </c>
      <c r="Q105" s="79" t="s">
        <v>56</v>
      </c>
      <c r="R105" s="79" t="s">
        <v>57</v>
      </c>
    </row>
    <row r="106" spans="1:18" s="28" customFormat="1" ht="24" customHeight="1" x14ac:dyDescent="0.25">
      <c r="A106" s="65" t="s">
        <v>611</v>
      </c>
      <c r="B106" s="65" t="s">
        <v>310</v>
      </c>
      <c r="C106" s="80" t="s">
        <v>76</v>
      </c>
      <c r="D106" s="65" t="s">
        <v>76</v>
      </c>
      <c r="E106" s="96" t="s">
        <v>635</v>
      </c>
      <c r="F106" s="78" t="s">
        <v>27</v>
      </c>
      <c r="G106" s="79">
        <v>642</v>
      </c>
      <c r="H106" s="79" t="s">
        <v>61</v>
      </c>
      <c r="I106" s="69" t="s">
        <v>21</v>
      </c>
      <c r="J106" s="79">
        <v>7114</v>
      </c>
      <c r="K106" s="79" t="s">
        <v>45</v>
      </c>
      <c r="L106" s="24">
        <v>4000</v>
      </c>
      <c r="M106" s="66">
        <v>44578</v>
      </c>
      <c r="N106" s="66">
        <v>44896</v>
      </c>
      <c r="O106" s="79" t="s">
        <v>84</v>
      </c>
      <c r="P106" s="79" t="s">
        <v>57</v>
      </c>
      <c r="Q106" s="79" t="s">
        <v>56</v>
      </c>
      <c r="R106" s="79" t="s">
        <v>57</v>
      </c>
    </row>
    <row r="107" spans="1:18" s="28" customFormat="1" ht="24" customHeight="1" x14ac:dyDescent="0.25">
      <c r="A107" s="65" t="s">
        <v>612</v>
      </c>
      <c r="B107" s="65" t="s">
        <v>311</v>
      </c>
      <c r="C107" s="80" t="s">
        <v>85</v>
      </c>
      <c r="D107" s="65" t="s">
        <v>305</v>
      </c>
      <c r="E107" s="29" t="s">
        <v>636</v>
      </c>
      <c r="F107" s="78" t="s">
        <v>27</v>
      </c>
      <c r="G107" s="79">
        <v>642</v>
      </c>
      <c r="H107" s="79" t="s">
        <v>61</v>
      </c>
      <c r="I107" s="69" t="s">
        <v>21</v>
      </c>
      <c r="J107" s="79">
        <v>7114</v>
      </c>
      <c r="K107" s="79" t="s">
        <v>45</v>
      </c>
      <c r="L107" s="24">
        <v>430</v>
      </c>
      <c r="M107" s="66">
        <v>44578</v>
      </c>
      <c r="N107" s="66">
        <v>44926</v>
      </c>
      <c r="O107" s="79" t="s">
        <v>84</v>
      </c>
      <c r="P107" s="79" t="s">
        <v>57</v>
      </c>
      <c r="Q107" s="79" t="s">
        <v>56</v>
      </c>
      <c r="R107" s="79" t="s">
        <v>57</v>
      </c>
    </row>
    <row r="108" spans="1:18" s="28" customFormat="1" ht="24" customHeight="1" x14ac:dyDescent="0.25">
      <c r="A108" s="65" t="s">
        <v>613</v>
      </c>
      <c r="B108" s="65" t="s">
        <v>312</v>
      </c>
      <c r="C108" s="88" t="s">
        <v>274</v>
      </c>
      <c r="D108" s="89" t="s">
        <v>274</v>
      </c>
      <c r="E108" s="29" t="s">
        <v>637</v>
      </c>
      <c r="F108" s="78" t="s">
        <v>27</v>
      </c>
      <c r="G108" s="74">
        <v>876</v>
      </c>
      <c r="H108" s="74" t="s">
        <v>20</v>
      </c>
      <c r="I108" s="75" t="s">
        <v>21</v>
      </c>
      <c r="J108" s="74">
        <v>71176</v>
      </c>
      <c r="K108" s="64" t="s">
        <v>74</v>
      </c>
      <c r="L108" s="71">
        <v>448.5</v>
      </c>
      <c r="M108" s="66">
        <v>44578</v>
      </c>
      <c r="N108" s="90">
        <v>44926</v>
      </c>
      <c r="O108" s="73" t="s">
        <v>84</v>
      </c>
      <c r="P108" s="73" t="s">
        <v>57</v>
      </c>
      <c r="Q108" s="73" t="s">
        <v>57</v>
      </c>
      <c r="R108" s="73" t="s">
        <v>57</v>
      </c>
    </row>
    <row r="109" spans="1:18" s="28" customFormat="1" ht="24" customHeight="1" x14ac:dyDescent="0.25">
      <c r="A109" s="65" t="s">
        <v>614</v>
      </c>
      <c r="B109" s="65" t="s">
        <v>313</v>
      </c>
      <c r="C109" s="88" t="s">
        <v>274</v>
      </c>
      <c r="D109" s="89" t="s">
        <v>274</v>
      </c>
      <c r="E109" s="29" t="s">
        <v>637</v>
      </c>
      <c r="F109" s="78" t="s">
        <v>27</v>
      </c>
      <c r="G109" s="74">
        <v>876</v>
      </c>
      <c r="H109" s="74" t="s">
        <v>20</v>
      </c>
      <c r="I109" s="75" t="s">
        <v>21</v>
      </c>
      <c r="J109" s="74">
        <v>71176</v>
      </c>
      <c r="K109" s="64" t="s">
        <v>74</v>
      </c>
      <c r="L109" s="71">
        <v>195</v>
      </c>
      <c r="M109" s="66">
        <v>44578</v>
      </c>
      <c r="N109" s="90">
        <v>44926</v>
      </c>
      <c r="O109" s="73" t="s">
        <v>84</v>
      </c>
      <c r="P109" s="73" t="s">
        <v>57</v>
      </c>
      <c r="Q109" s="73" t="s">
        <v>57</v>
      </c>
      <c r="R109" s="73" t="s">
        <v>57</v>
      </c>
    </row>
    <row r="110" spans="1:18" s="28" customFormat="1" ht="32.25" customHeight="1" x14ac:dyDescent="0.25">
      <c r="A110" s="65" t="s">
        <v>615</v>
      </c>
      <c r="B110" s="65" t="s">
        <v>314</v>
      </c>
      <c r="C110" s="88" t="s">
        <v>274</v>
      </c>
      <c r="D110" s="89" t="s">
        <v>274</v>
      </c>
      <c r="E110" s="29" t="s">
        <v>638</v>
      </c>
      <c r="F110" s="78" t="s">
        <v>27</v>
      </c>
      <c r="G110" s="73">
        <v>876</v>
      </c>
      <c r="H110" s="73" t="s">
        <v>20</v>
      </c>
      <c r="I110" s="72" t="s">
        <v>21</v>
      </c>
      <c r="J110" s="73">
        <v>71176</v>
      </c>
      <c r="K110" s="64" t="s">
        <v>74</v>
      </c>
      <c r="L110" s="71">
        <v>260</v>
      </c>
      <c r="M110" s="66">
        <v>44578</v>
      </c>
      <c r="N110" s="90">
        <v>44926</v>
      </c>
      <c r="O110" s="73" t="s">
        <v>84</v>
      </c>
      <c r="P110" s="73" t="s">
        <v>57</v>
      </c>
      <c r="Q110" s="73" t="s">
        <v>57</v>
      </c>
      <c r="R110" s="73" t="s">
        <v>57</v>
      </c>
    </row>
    <row r="111" spans="1:18" s="28" customFormat="1" ht="28.5" customHeight="1" x14ac:dyDescent="0.25">
      <c r="A111" s="65" t="s">
        <v>639</v>
      </c>
      <c r="B111" s="65" t="s">
        <v>315</v>
      </c>
      <c r="C111" s="88" t="s">
        <v>26</v>
      </c>
      <c r="D111" s="89" t="s">
        <v>23</v>
      </c>
      <c r="E111" s="96" t="s">
        <v>364</v>
      </c>
      <c r="F111" s="7" t="s">
        <v>357</v>
      </c>
      <c r="G111" s="79">
        <v>876</v>
      </c>
      <c r="H111" s="79" t="s">
        <v>20</v>
      </c>
      <c r="I111" s="69" t="s">
        <v>320</v>
      </c>
      <c r="J111" s="79">
        <v>71176</v>
      </c>
      <c r="K111" s="26" t="s">
        <v>74</v>
      </c>
      <c r="L111" s="71">
        <v>195.85599999999999</v>
      </c>
      <c r="M111" s="66">
        <v>44580</v>
      </c>
      <c r="N111" s="90">
        <v>44620</v>
      </c>
      <c r="O111" s="73" t="s">
        <v>84</v>
      </c>
      <c r="P111" s="73" t="s">
        <v>57</v>
      </c>
      <c r="Q111" s="73" t="s">
        <v>56</v>
      </c>
      <c r="R111" s="73" t="s">
        <v>57</v>
      </c>
    </row>
    <row r="112" spans="1:18" s="28" customFormat="1" ht="30" customHeight="1" x14ac:dyDescent="0.25">
      <c r="A112" s="65" t="s">
        <v>640</v>
      </c>
      <c r="B112" s="65" t="s">
        <v>317</v>
      </c>
      <c r="C112" s="88" t="s">
        <v>644</v>
      </c>
      <c r="D112" s="89" t="s">
        <v>81</v>
      </c>
      <c r="E112" s="96" t="s">
        <v>645</v>
      </c>
      <c r="F112" s="42" t="s">
        <v>357</v>
      </c>
      <c r="G112" s="79">
        <v>876</v>
      </c>
      <c r="H112" s="79" t="s">
        <v>20</v>
      </c>
      <c r="I112" s="69" t="s">
        <v>320</v>
      </c>
      <c r="J112" s="79">
        <v>71176</v>
      </c>
      <c r="K112" s="26" t="s">
        <v>74</v>
      </c>
      <c r="L112" s="71">
        <v>156.96</v>
      </c>
      <c r="M112" s="66">
        <v>44580</v>
      </c>
      <c r="N112" s="90">
        <v>44620</v>
      </c>
      <c r="O112" s="73" t="s">
        <v>84</v>
      </c>
      <c r="P112" s="73" t="s">
        <v>57</v>
      </c>
      <c r="Q112" s="73" t="s">
        <v>56</v>
      </c>
      <c r="R112" s="73" t="s">
        <v>57</v>
      </c>
    </row>
    <row r="113" spans="1:18" s="28" customFormat="1" ht="24" customHeight="1" x14ac:dyDescent="0.25">
      <c r="A113" s="65" t="s">
        <v>641</v>
      </c>
      <c r="B113" s="65" t="s">
        <v>318</v>
      </c>
      <c r="C113" s="88" t="s">
        <v>647</v>
      </c>
      <c r="D113" s="89" t="s">
        <v>646</v>
      </c>
      <c r="E113" s="96" t="s">
        <v>712</v>
      </c>
      <c r="F113" s="78" t="s">
        <v>715</v>
      </c>
      <c r="G113" s="79">
        <v>642</v>
      </c>
      <c r="H113" s="79" t="s">
        <v>61</v>
      </c>
      <c r="I113" s="69">
        <v>1</v>
      </c>
      <c r="J113" s="79">
        <v>7114</v>
      </c>
      <c r="K113" s="79" t="s">
        <v>45</v>
      </c>
      <c r="L113" s="71">
        <v>8112.8272399999996</v>
      </c>
      <c r="M113" s="66">
        <v>44593</v>
      </c>
      <c r="N113" s="90">
        <v>45777</v>
      </c>
      <c r="O113" s="73" t="s">
        <v>84</v>
      </c>
      <c r="P113" s="73" t="s">
        <v>57</v>
      </c>
      <c r="Q113" s="73" t="s">
        <v>57</v>
      </c>
      <c r="R113" s="73" t="s">
        <v>57</v>
      </c>
    </row>
    <row r="114" spans="1:18" s="28" customFormat="1" ht="24" customHeight="1" x14ac:dyDescent="0.25">
      <c r="A114" s="65" t="s">
        <v>642</v>
      </c>
      <c r="B114" s="65" t="s">
        <v>319</v>
      </c>
      <c r="C114" s="88" t="s">
        <v>647</v>
      </c>
      <c r="D114" s="89" t="s">
        <v>646</v>
      </c>
      <c r="E114" s="96" t="s">
        <v>713</v>
      </c>
      <c r="F114" s="78" t="s">
        <v>716</v>
      </c>
      <c r="G114" s="79">
        <v>642</v>
      </c>
      <c r="H114" s="79" t="s">
        <v>61</v>
      </c>
      <c r="I114" s="69">
        <v>1</v>
      </c>
      <c r="J114" s="79">
        <v>7114</v>
      </c>
      <c r="K114" s="79" t="s">
        <v>45</v>
      </c>
      <c r="L114" s="71">
        <v>8058.13267</v>
      </c>
      <c r="M114" s="66">
        <v>44593</v>
      </c>
      <c r="N114" s="90">
        <v>45777</v>
      </c>
      <c r="O114" s="73" t="s">
        <v>84</v>
      </c>
      <c r="P114" s="73" t="s">
        <v>57</v>
      </c>
      <c r="Q114" s="73" t="s">
        <v>57</v>
      </c>
      <c r="R114" s="73" t="s">
        <v>57</v>
      </c>
    </row>
    <row r="115" spans="1:18" s="28" customFormat="1" ht="24" customHeight="1" x14ac:dyDescent="0.25">
      <c r="A115" s="65" t="s">
        <v>643</v>
      </c>
      <c r="B115" s="65" t="s">
        <v>322</v>
      </c>
      <c r="C115" s="88" t="s">
        <v>647</v>
      </c>
      <c r="D115" s="89" t="s">
        <v>646</v>
      </c>
      <c r="E115" s="96" t="s">
        <v>713</v>
      </c>
      <c r="F115" s="78" t="s">
        <v>714</v>
      </c>
      <c r="G115" s="79">
        <v>642</v>
      </c>
      <c r="H115" s="79" t="s">
        <v>61</v>
      </c>
      <c r="I115" s="69">
        <v>1</v>
      </c>
      <c r="J115" s="79">
        <v>7114</v>
      </c>
      <c r="K115" s="79" t="s">
        <v>45</v>
      </c>
      <c r="L115" s="71">
        <v>1227.01919</v>
      </c>
      <c r="M115" s="66">
        <v>44593</v>
      </c>
      <c r="N115" s="90">
        <v>45777</v>
      </c>
      <c r="O115" s="73" t="s">
        <v>84</v>
      </c>
      <c r="P115" s="73" t="s">
        <v>57</v>
      </c>
      <c r="Q115" s="73" t="s">
        <v>57</v>
      </c>
      <c r="R115" s="73" t="s">
        <v>57</v>
      </c>
    </row>
    <row r="116" spans="1:18" s="28" customFormat="1" ht="24" customHeight="1" x14ac:dyDescent="0.25">
      <c r="A116" s="65" t="s">
        <v>654</v>
      </c>
      <c r="B116" s="65" t="s">
        <v>323</v>
      </c>
      <c r="C116" s="88" t="s">
        <v>659</v>
      </c>
      <c r="D116" s="89" t="s">
        <v>658</v>
      </c>
      <c r="E116" s="97" t="s">
        <v>648</v>
      </c>
      <c r="F116" s="78" t="s">
        <v>27</v>
      </c>
      <c r="G116" s="79">
        <v>642</v>
      </c>
      <c r="H116" s="79" t="s">
        <v>61</v>
      </c>
      <c r="I116" s="69">
        <v>16</v>
      </c>
      <c r="J116" s="79">
        <v>7114</v>
      </c>
      <c r="K116" s="79" t="s">
        <v>45</v>
      </c>
      <c r="L116" s="71">
        <v>232</v>
      </c>
      <c r="M116" s="66">
        <v>44588</v>
      </c>
      <c r="N116" s="90">
        <v>44926</v>
      </c>
      <c r="O116" s="73" t="s">
        <v>84</v>
      </c>
      <c r="P116" s="73" t="s">
        <v>57</v>
      </c>
      <c r="Q116" s="73" t="s">
        <v>57</v>
      </c>
      <c r="R116" s="73" t="s">
        <v>57</v>
      </c>
    </row>
    <row r="117" spans="1:18" s="28" customFormat="1" ht="24" customHeight="1" x14ac:dyDescent="0.25">
      <c r="A117" s="65" t="s">
        <v>655</v>
      </c>
      <c r="B117" s="65" t="s">
        <v>324</v>
      </c>
      <c r="C117" s="88" t="s">
        <v>25</v>
      </c>
      <c r="D117" s="89" t="s">
        <v>77</v>
      </c>
      <c r="E117" s="29" t="s">
        <v>649</v>
      </c>
      <c r="F117" s="85" t="s">
        <v>27</v>
      </c>
      <c r="G117" s="73">
        <v>642</v>
      </c>
      <c r="H117" s="73" t="s">
        <v>262</v>
      </c>
      <c r="I117" s="72" t="s">
        <v>21</v>
      </c>
      <c r="J117" s="73">
        <v>71176</v>
      </c>
      <c r="K117" s="73" t="s">
        <v>45</v>
      </c>
      <c r="L117" s="71">
        <v>4000</v>
      </c>
      <c r="M117" s="66">
        <v>44588</v>
      </c>
      <c r="N117" s="90">
        <v>44926</v>
      </c>
      <c r="O117" s="73" t="s">
        <v>84</v>
      </c>
      <c r="P117" s="73" t="s">
        <v>57</v>
      </c>
      <c r="Q117" s="73" t="s">
        <v>56</v>
      </c>
      <c r="R117" s="73" t="s">
        <v>57</v>
      </c>
    </row>
    <row r="118" spans="1:18" s="28" customFormat="1" ht="24" customHeight="1" x14ac:dyDescent="0.25">
      <c r="A118" s="65" t="s">
        <v>656</v>
      </c>
      <c r="B118" s="65" t="s">
        <v>325</v>
      </c>
      <c r="C118" s="88" t="s">
        <v>652</v>
      </c>
      <c r="D118" s="89" t="s">
        <v>651</v>
      </c>
      <c r="E118" s="96" t="s">
        <v>650</v>
      </c>
      <c r="F118" s="78" t="s">
        <v>27</v>
      </c>
      <c r="G118" s="79">
        <v>642</v>
      </c>
      <c r="H118" s="79" t="s">
        <v>61</v>
      </c>
      <c r="I118" s="69" t="s">
        <v>21</v>
      </c>
      <c r="J118" s="26">
        <v>71176</v>
      </c>
      <c r="K118" s="26" t="s">
        <v>74</v>
      </c>
      <c r="L118" s="32">
        <v>1000</v>
      </c>
      <c r="M118" s="66">
        <v>44588</v>
      </c>
      <c r="N118" s="90">
        <v>44926</v>
      </c>
      <c r="O118" s="73" t="s">
        <v>84</v>
      </c>
      <c r="P118" s="73" t="s">
        <v>57</v>
      </c>
      <c r="Q118" s="73" t="s">
        <v>57</v>
      </c>
      <c r="R118" s="73" t="s">
        <v>57</v>
      </c>
    </row>
    <row r="119" spans="1:18" s="28" customFormat="1" ht="24" customHeight="1" x14ac:dyDescent="0.25">
      <c r="A119" s="65" t="s">
        <v>657</v>
      </c>
      <c r="B119" s="65" t="s">
        <v>326</v>
      </c>
      <c r="C119" s="88" t="s">
        <v>24</v>
      </c>
      <c r="D119" s="89" t="s">
        <v>22</v>
      </c>
      <c r="E119" s="96" t="s">
        <v>653</v>
      </c>
      <c r="F119" s="78" t="s">
        <v>27</v>
      </c>
      <c r="G119" s="79">
        <v>642</v>
      </c>
      <c r="H119" s="79" t="s">
        <v>262</v>
      </c>
      <c r="I119" s="69">
        <v>2</v>
      </c>
      <c r="J119" s="79">
        <v>7114</v>
      </c>
      <c r="K119" s="79" t="s">
        <v>45</v>
      </c>
      <c r="L119" s="71">
        <v>648</v>
      </c>
      <c r="M119" s="66">
        <v>44588</v>
      </c>
      <c r="N119" s="90">
        <v>44926</v>
      </c>
      <c r="O119" s="73" t="s">
        <v>84</v>
      </c>
      <c r="P119" s="73" t="s">
        <v>57</v>
      </c>
      <c r="Q119" s="73" t="s">
        <v>57</v>
      </c>
      <c r="R119" s="73" t="s">
        <v>57</v>
      </c>
    </row>
    <row r="120" spans="1:18" s="28" customFormat="1" ht="24" customHeight="1" x14ac:dyDescent="0.25">
      <c r="A120" s="65" t="s">
        <v>660</v>
      </c>
      <c r="B120" s="65" t="s">
        <v>327</v>
      </c>
      <c r="C120" s="88" t="s">
        <v>678</v>
      </c>
      <c r="D120" s="89" t="s">
        <v>677</v>
      </c>
      <c r="E120" s="96" t="s">
        <v>676</v>
      </c>
      <c r="F120" s="78" t="s">
        <v>27</v>
      </c>
      <c r="G120" s="73">
        <v>642</v>
      </c>
      <c r="H120" s="73" t="s">
        <v>262</v>
      </c>
      <c r="I120" s="72" t="s">
        <v>21</v>
      </c>
      <c r="J120" s="73">
        <v>71176</v>
      </c>
      <c r="K120" s="73" t="s">
        <v>45</v>
      </c>
      <c r="L120" s="71">
        <v>1000</v>
      </c>
      <c r="M120" s="66">
        <v>44588</v>
      </c>
      <c r="N120" s="90">
        <v>44926</v>
      </c>
      <c r="O120" s="73" t="s">
        <v>84</v>
      </c>
      <c r="P120" s="73" t="s">
        <v>57</v>
      </c>
      <c r="Q120" s="73" t="s">
        <v>57</v>
      </c>
      <c r="R120" s="73" t="s">
        <v>57</v>
      </c>
    </row>
    <row r="121" spans="1:18" s="28" customFormat="1" ht="24" customHeight="1" x14ac:dyDescent="0.25">
      <c r="A121" s="65" t="s">
        <v>661</v>
      </c>
      <c r="B121" s="65" t="s">
        <v>328</v>
      </c>
      <c r="C121" s="88" t="s">
        <v>96</v>
      </c>
      <c r="D121" s="89" t="s">
        <v>285</v>
      </c>
      <c r="E121" s="29" t="s">
        <v>286</v>
      </c>
      <c r="F121" s="78" t="s">
        <v>27</v>
      </c>
      <c r="G121" s="73">
        <v>642</v>
      </c>
      <c r="H121" s="73" t="s">
        <v>262</v>
      </c>
      <c r="I121" s="72">
        <v>350</v>
      </c>
      <c r="J121" s="73">
        <v>71176</v>
      </c>
      <c r="K121" s="73" t="s">
        <v>45</v>
      </c>
      <c r="L121" s="71">
        <v>525</v>
      </c>
      <c r="M121" s="66">
        <v>44588</v>
      </c>
      <c r="N121" s="90">
        <v>44926</v>
      </c>
      <c r="O121" s="73" t="s">
        <v>84</v>
      </c>
      <c r="P121" s="73" t="s">
        <v>57</v>
      </c>
      <c r="Q121" s="73" t="s">
        <v>57</v>
      </c>
      <c r="R121" s="73" t="s">
        <v>57</v>
      </c>
    </row>
    <row r="122" spans="1:18" s="28" customFormat="1" ht="24" customHeight="1" x14ac:dyDescent="0.25">
      <c r="A122" s="65" t="s">
        <v>662</v>
      </c>
      <c r="B122" s="65" t="s">
        <v>330</v>
      </c>
      <c r="C122" s="88" t="s">
        <v>169</v>
      </c>
      <c r="D122" s="89" t="s">
        <v>170</v>
      </c>
      <c r="E122" s="29" t="s">
        <v>161</v>
      </c>
      <c r="F122" s="78" t="s">
        <v>27</v>
      </c>
      <c r="G122" s="73">
        <v>642</v>
      </c>
      <c r="H122" s="73" t="s">
        <v>262</v>
      </c>
      <c r="I122" s="72">
        <v>4</v>
      </c>
      <c r="J122" s="73">
        <v>71176</v>
      </c>
      <c r="K122" s="73" t="s">
        <v>45</v>
      </c>
      <c r="L122" s="71">
        <v>7157</v>
      </c>
      <c r="M122" s="66">
        <v>44588</v>
      </c>
      <c r="N122" s="90">
        <v>44926</v>
      </c>
      <c r="O122" s="73" t="s">
        <v>84</v>
      </c>
      <c r="P122" s="73" t="s">
        <v>57</v>
      </c>
      <c r="Q122" s="73" t="s">
        <v>57</v>
      </c>
      <c r="R122" s="73" t="s">
        <v>57</v>
      </c>
    </row>
    <row r="123" spans="1:18" s="28" customFormat="1" ht="24" customHeight="1" x14ac:dyDescent="0.25">
      <c r="A123" s="65" t="s">
        <v>663</v>
      </c>
      <c r="B123" s="65" t="s">
        <v>331</v>
      </c>
      <c r="C123" s="88" t="s">
        <v>591</v>
      </c>
      <c r="D123" s="89" t="s">
        <v>680</v>
      </c>
      <c r="E123" s="29" t="s">
        <v>679</v>
      </c>
      <c r="F123" s="85" t="s">
        <v>27</v>
      </c>
      <c r="G123" s="73">
        <v>642</v>
      </c>
      <c r="H123" s="73" t="s">
        <v>262</v>
      </c>
      <c r="I123" s="72">
        <v>1</v>
      </c>
      <c r="J123" s="73">
        <v>71176</v>
      </c>
      <c r="K123" s="73" t="s">
        <v>45</v>
      </c>
      <c r="L123" s="71">
        <v>1800</v>
      </c>
      <c r="M123" s="66">
        <v>44588</v>
      </c>
      <c r="N123" s="90">
        <v>44926</v>
      </c>
      <c r="O123" s="73" t="s">
        <v>84</v>
      </c>
      <c r="P123" s="73" t="s">
        <v>57</v>
      </c>
      <c r="Q123" s="73" t="s">
        <v>57</v>
      </c>
      <c r="R123" s="73" t="s">
        <v>57</v>
      </c>
    </row>
    <row r="124" spans="1:18" s="28" customFormat="1" ht="24" customHeight="1" x14ac:dyDescent="0.25">
      <c r="A124" s="65" t="s">
        <v>664</v>
      </c>
      <c r="B124" s="65" t="s">
        <v>332</v>
      </c>
      <c r="C124" s="88" t="s">
        <v>591</v>
      </c>
      <c r="D124" s="89" t="s">
        <v>680</v>
      </c>
      <c r="E124" s="28" t="s">
        <v>681</v>
      </c>
      <c r="F124" s="78" t="s">
        <v>27</v>
      </c>
      <c r="G124" s="73">
        <v>642</v>
      </c>
      <c r="H124" s="73" t="s">
        <v>262</v>
      </c>
      <c r="I124" s="72">
        <v>1</v>
      </c>
      <c r="J124" s="73">
        <v>71176</v>
      </c>
      <c r="K124" s="73" t="s">
        <v>45</v>
      </c>
      <c r="L124" s="71">
        <v>650</v>
      </c>
      <c r="M124" s="66">
        <v>44588</v>
      </c>
      <c r="N124" s="90">
        <v>44926</v>
      </c>
      <c r="O124" s="73" t="s">
        <v>84</v>
      </c>
      <c r="P124" s="73" t="s">
        <v>57</v>
      </c>
      <c r="Q124" s="73" t="s">
        <v>57</v>
      </c>
      <c r="R124" s="73" t="s">
        <v>57</v>
      </c>
    </row>
    <row r="125" spans="1:18" s="28" customFormat="1" ht="24" customHeight="1" x14ac:dyDescent="0.25">
      <c r="A125" s="65" t="s">
        <v>665</v>
      </c>
      <c r="B125" s="65" t="s">
        <v>334</v>
      </c>
      <c r="C125" s="88" t="s">
        <v>591</v>
      </c>
      <c r="D125" s="89" t="s">
        <v>683</v>
      </c>
      <c r="E125" s="29" t="s">
        <v>682</v>
      </c>
      <c r="F125" s="85" t="s">
        <v>27</v>
      </c>
      <c r="G125" s="73">
        <v>642</v>
      </c>
      <c r="H125" s="73" t="s">
        <v>262</v>
      </c>
      <c r="I125" s="72">
        <v>2</v>
      </c>
      <c r="J125" s="73">
        <v>71176</v>
      </c>
      <c r="K125" s="73" t="s">
        <v>45</v>
      </c>
      <c r="L125" s="71">
        <v>316</v>
      </c>
      <c r="M125" s="66">
        <v>44589</v>
      </c>
      <c r="N125" s="90">
        <v>44926</v>
      </c>
      <c r="O125" s="73" t="s">
        <v>84</v>
      </c>
      <c r="P125" s="73" t="s">
        <v>57</v>
      </c>
      <c r="Q125" s="73" t="s">
        <v>57</v>
      </c>
      <c r="R125" s="73" t="s">
        <v>57</v>
      </c>
    </row>
    <row r="126" spans="1:18" s="28" customFormat="1" ht="24" customHeight="1" x14ac:dyDescent="0.25">
      <c r="A126" s="65" t="s">
        <v>666</v>
      </c>
      <c r="B126" s="65" t="s">
        <v>336</v>
      </c>
      <c r="C126" s="88" t="s">
        <v>591</v>
      </c>
      <c r="D126" s="89" t="s">
        <v>683</v>
      </c>
      <c r="E126" s="29" t="s">
        <v>682</v>
      </c>
      <c r="F126" s="85" t="s">
        <v>27</v>
      </c>
      <c r="G126" s="73">
        <v>642</v>
      </c>
      <c r="H126" s="73" t="s">
        <v>262</v>
      </c>
      <c r="I126" s="72">
        <v>1</v>
      </c>
      <c r="J126" s="73">
        <v>71176</v>
      </c>
      <c r="K126" s="73" t="s">
        <v>45</v>
      </c>
      <c r="L126" s="71">
        <v>328.6</v>
      </c>
      <c r="M126" s="66">
        <v>44589</v>
      </c>
      <c r="N126" s="90">
        <v>44926</v>
      </c>
      <c r="O126" s="73" t="s">
        <v>84</v>
      </c>
      <c r="P126" s="73" t="s">
        <v>57</v>
      </c>
      <c r="Q126" s="73" t="s">
        <v>57</v>
      </c>
      <c r="R126" s="73" t="s">
        <v>57</v>
      </c>
    </row>
    <row r="127" spans="1:18" s="28" customFormat="1" ht="24" customHeight="1" x14ac:dyDescent="0.25">
      <c r="A127" s="65" t="s">
        <v>667</v>
      </c>
      <c r="B127" s="65" t="s">
        <v>337</v>
      </c>
      <c r="C127" s="88" t="s">
        <v>24</v>
      </c>
      <c r="D127" s="89" t="s">
        <v>22</v>
      </c>
      <c r="E127" s="28" t="s">
        <v>684</v>
      </c>
      <c r="F127" s="78" t="s">
        <v>27</v>
      </c>
      <c r="G127" s="73">
        <v>642</v>
      </c>
      <c r="H127" s="73" t="s">
        <v>262</v>
      </c>
      <c r="I127" s="72">
        <v>1</v>
      </c>
      <c r="J127" s="73">
        <v>71176</v>
      </c>
      <c r="K127" s="73" t="s">
        <v>45</v>
      </c>
      <c r="L127" s="71">
        <v>180</v>
      </c>
      <c r="M127" s="66">
        <v>44589</v>
      </c>
      <c r="N127" s="90">
        <v>44926</v>
      </c>
      <c r="O127" s="73" t="s">
        <v>84</v>
      </c>
      <c r="P127" s="73" t="s">
        <v>57</v>
      </c>
      <c r="Q127" s="73" t="s">
        <v>57</v>
      </c>
      <c r="R127" s="73" t="s">
        <v>57</v>
      </c>
    </row>
    <row r="128" spans="1:18" s="28" customFormat="1" ht="24" customHeight="1" x14ac:dyDescent="0.25">
      <c r="A128" s="65" t="s">
        <v>668</v>
      </c>
      <c r="B128" s="65" t="s">
        <v>338</v>
      </c>
      <c r="C128" s="88" t="s">
        <v>687</v>
      </c>
      <c r="D128" s="89" t="s">
        <v>686</v>
      </c>
      <c r="E128" s="29" t="s">
        <v>685</v>
      </c>
      <c r="F128" s="78" t="s">
        <v>27</v>
      </c>
      <c r="G128" s="79" t="s">
        <v>688</v>
      </c>
      <c r="H128" s="79" t="s">
        <v>689</v>
      </c>
      <c r="I128" s="70" t="s">
        <v>21</v>
      </c>
      <c r="J128" s="79">
        <v>7114</v>
      </c>
      <c r="K128" s="79" t="s">
        <v>45</v>
      </c>
      <c r="L128" s="71">
        <v>250</v>
      </c>
      <c r="M128" s="66">
        <v>44589</v>
      </c>
      <c r="N128" s="90">
        <v>44926</v>
      </c>
      <c r="O128" s="73" t="s">
        <v>84</v>
      </c>
      <c r="P128" s="73" t="s">
        <v>57</v>
      </c>
      <c r="Q128" s="73" t="s">
        <v>57</v>
      </c>
      <c r="R128" s="73" t="s">
        <v>57</v>
      </c>
    </row>
    <row r="129" spans="1:18" s="28" customFormat="1" ht="24" customHeight="1" x14ac:dyDescent="0.25">
      <c r="A129" s="65" t="s">
        <v>690</v>
      </c>
      <c r="B129" s="65" t="s">
        <v>340</v>
      </c>
      <c r="C129" s="80" t="s">
        <v>76</v>
      </c>
      <c r="D129" s="89" t="s">
        <v>76</v>
      </c>
      <c r="E129" s="97" t="s">
        <v>700</v>
      </c>
      <c r="F129" s="78" t="s">
        <v>27</v>
      </c>
      <c r="G129" s="73">
        <v>642</v>
      </c>
      <c r="H129" s="73" t="s">
        <v>262</v>
      </c>
      <c r="I129" s="72" t="s">
        <v>21</v>
      </c>
      <c r="J129" s="74">
        <v>71176</v>
      </c>
      <c r="K129" s="73" t="s">
        <v>278</v>
      </c>
      <c r="L129" s="71">
        <v>4000</v>
      </c>
      <c r="M129" s="90">
        <v>44596</v>
      </c>
      <c r="N129" s="90">
        <v>44926</v>
      </c>
      <c r="O129" s="73" t="s">
        <v>84</v>
      </c>
      <c r="P129" s="73" t="s">
        <v>57</v>
      </c>
      <c r="Q129" s="73" t="s">
        <v>56</v>
      </c>
      <c r="R129" s="73" t="s">
        <v>57</v>
      </c>
    </row>
    <row r="130" spans="1:18" s="28" customFormat="1" ht="24" customHeight="1" x14ac:dyDescent="0.25">
      <c r="A130" s="65" t="s">
        <v>691</v>
      </c>
      <c r="B130" s="65" t="s">
        <v>341</v>
      </c>
      <c r="C130" s="80" t="s">
        <v>135</v>
      </c>
      <c r="D130" s="89" t="s">
        <v>366</v>
      </c>
      <c r="E130" s="29" t="s">
        <v>707</v>
      </c>
      <c r="F130" s="78" t="s">
        <v>27</v>
      </c>
      <c r="G130" s="74">
        <v>642</v>
      </c>
      <c r="H130" s="74" t="s">
        <v>708</v>
      </c>
      <c r="I130" s="75" t="s">
        <v>21</v>
      </c>
      <c r="J130" s="74">
        <v>7114</v>
      </c>
      <c r="K130" s="73" t="s">
        <v>45</v>
      </c>
      <c r="L130" s="71">
        <v>4000</v>
      </c>
      <c r="M130" s="90">
        <v>44596</v>
      </c>
      <c r="N130" s="90">
        <v>44926</v>
      </c>
      <c r="O130" s="73" t="s">
        <v>84</v>
      </c>
      <c r="P130" s="73" t="s">
        <v>57</v>
      </c>
      <c r="Q130" s="73" t="s">
        <v>56</v>
      </c>
      <c r="R130" s="73" t="s">
        <v>57</v>
      </c>
    </row>
    <row r="131" spans="1:18" s="28" customFormat="1" ht="24" customHeight="1" x14ac:dyDescent="0.25">
      <c r="A131" s="65" t="s">
        <v>692</v>
      </c>
      <c r="B131" s="65" t="s">
        <v>347</v>
      </c>
      <c r="C131" s="80" t="s">
        <v>25</v>
      </c>
      <c r="D131" s="89" t="s">
        <v>77</v>
      </c>
      <c r="E131" s="97" t="s">
        <v>709</v>
      </c>
      <c r="F131" s="78" t="s">
        <v>27</v>
      </c>
      <c r="G131" s="74">
        <v>642</v>
      </c>
      <c r="H131" s="74" t="s">
        <v>262</v>
      </c>
      <c r="I131" s="75" t="s">
        <v>21</v>
      </c>
      <c r="J131" s="74">
        <v>7114</v>
      </c>
      <c r="K131" s="73" t="s">
        <v>45</v>
      </c>
      <c r="L131" s="71">
        <v>4000</v>
      </c>
      <c r="M131" s="90">
        <v>44596</v>
      </c>
      <c r="N131" s="90">
        <v>44926</v>
      </c>
      <c r="O131" s="73" t="s">
        <v>84</v>
      </c>
      <c r="P131" s="73" t="s">
        <v>57</v>
      </c>
      <c r="Q131" s="73" t="s">
        <v>56</v>
      </c>
      <c r="R131" s="73" t="s">
        <v>57</v>
      </c>
    </row>
    <row r="132" spans="1:18" s="28" customFormat="1" ht="24" customHeight="1" x14ac:dyDescent="0.25">
      <c r="A132" s="65" t="s">
        <v>693</v>
      </c>
      <c r="B132" s="65" t="s">
        <v>348</v>
      </c>
      <c r="C132" s="80" t="s">
        <v>25</v>
      </c>
      <c r="D132" s="89" t="s">
        <v>77</v>
      </c>
      <c r="E132" s="96" t="s">
        <v>710</v>
      </c>
      <c r="F132" s="78" t="s">
        <v>27</v>
      </c>
      <c r="G132" s="74">
        <v>642</v>
      </c>
      <c r="H132" s="74" t="s">
        <v>262</v>
      </c>
      <c r="I132" s="75" t="s">
        <v>21</v>
      </c>
      <c r="J132" s="74">
        <v>7114</v>
      </c>
      <c r="K132" s="73" t="s">
        <v>45</v>
      </c>
      <c r="L132" s="71">
        <v>4000</v>
      </c>
      <c r="M132" s="90">
        <v>44596</v>
      </c>
      <c r="N132" s="90">
        <v>44926</v>
      </c>
      <c r="O132" s="73" t="s">
        <v>84</v>
      </c>
      <c r="P132" s="73" t="s">
        <v>57</v>
      </c>
      <c r="Q132" s="73" t="s">
        <v>56</v>
      </c>
      <c r="R132" s="73" t="s">
        <v>57</v>
      </c>
    </row>
    <row r="133" spans="1:18" s="28" customFormat="1" ht="24" customHeight="1" x14ac:dyDescent="0.25">
      <c r="A133" s="65" t="s">
        <v>701</v>
      </c>
      <c r="B133" s="65" t="s">
        <v>349</v>
      </c>
      <c r="C133" s="80" t="s">
        <v>261</v>
      </c>
      <c r="D133" s="89" t="s">
        <v>260</v>
      </c>
      <c r="E133" s="28" t="s">
        <v>259</v>
      </c>
      <c r="F133" s="98" t="s">
        <v>27</v>
      </c>
      <c r="G133" s="74">
        <v>642</v>
      </c>
      <c r="H133" s="74" t="s">
        <v>262</v>
      </c>
      <c r="I133" s="75">
        <v>4</v>
      </c>
      <c r="J133" s="74">
        <v>7114</v>
      </c>
      <c r="K133" s="73" t="s">
        <v>45</v>
      </c>
      <c r="L133" s="71">
        <v>136.15</v>
      </c>
      <c r="M133" s="90">
        <v>44596</v>
      </c>
      <c r="N133" s="90">
        <v>44926</v>
      </c>
      <c r="O133" s="73" t="s">
        <v>84</v>
      </c>
      <c r="P133" s="73" t="s">
        <v>57</v>
      </c>
      <c r="Q133" s="73" t="s">
        <v>56</v>
      </c>
      <c r="R133" s="73" t="s">
        <v>57</v>
      </c>
    </row>
    <row r="134" spans="1:18" s="28" customFormat="1" ht="24" customHeight="1" x14ac:dyDescent="0.2">
      <c r="A134" s="65" t="s">
        <v>702</v>
      </c>
      <c r="B134" s="65" t="s">
        <v>350</v>
      </c>
      <c r="C134" s="80" t="s">
        <v>261</v>
      </c>
      <c r="D134" s="91" t="s">
        <v>260</v>
      </c>
      <c r="E134" s="25" t="s">
        <v>711</v>
      </c>
      <c r="F134" s="86" t="s">
        <v>27</v>
      </c>
      <c r="G134" s="74">
        <v>642</v>
      </c>
      <c r="H134" s="74" t="s">
        <v>262</v>
      </c>
      <c r="I134" s="75">
        <v>7</v>
      </c>
      <c r="J134" s="74">
        <v>7114</v>
      </c>
      <c r="K134" s="73" t="s">
        <v>45</v>
      </c>
      <c r="L134" s="71">
        <v>169.1</v>
      </c>
      <c r="M134" s="90">
        <v>44596</v>
      </c>
      <c r="N134" s="90">
        <v>44926</v>
      </c>
      <c r="O134" s="73" t="s">
        <v>84</v>
      </c>
      <c r="P134" s="73" t="s">
        <v>57</v>
      </c>
      <c r="Q134" s="73" t="s">
        <v>56</v>
      </c>
      <c r="R134" s="73" t="s">
        <v>57</v>
      </c>
    </row>
    <row r="135" spans="1:18" s="28" customFormat="1" ht="24" customHeight="1" x14ac:dyDescent="0.25">
      <c r="A135" s="65" t="s">
        <v>722</v>
      </c>
      <c r="B135" s="65" t="s">
        <v>351</v>
      </c>
      <c r="C135" s="80" t="s">
        <v>647</v>
      </c>
      <c r="D135" s="91" t="s">
        <v>646</v>
      </c>
      <c r="E135" s="2" t="s">
        <v>712</v>
      </c>
      <c r="F135" s="85" t="s">
        <v>721</v>
      </c>
      <c r="G135" s="74">
        <v>362</v>
      </c>
      <c r="H135" s="74" t="s">
        <v>733</v>
      </c>
      <c r="I135" s="75">
        <v>36</v>
      </c>
      <c r="J135" s="74">
        <v>7114</v>
      </c>
      <c r="K135" s="73" t="s">
        <v>45</v>
      </c>
      <c r="L135" s="71">
        <v>2082.60124</v>
      </c>
      <c r="M135" s="90">
        <v>44596</v>
      </c>
      <c r="N135" s="90">
        <v>45692</v>
      </c>
      <c r="O135" s="73" t="s">
        <v>84</v>
      </c>
      <c r="P135" s="73" t="s">
        <v>57</v>
      </c>
      <c r="Q135" s="73" t="s">
        <v>57</v>
      </c>
      <c r="R135" s="73" t="s">
        <v>57</v>
      </c>
    </row>
    <row r="136" spans="1:18" s="28" customFormat="1" ht="24" customHeight="1" x14ac:dyDescent="0.25">
      <c r="A136" s="65" t="s">
        <v>723</v>
      </c>
      <c r="B136" s="65" t="s">
        <v>352</v>
      </c>
      <c r="C136" s="80" t="s">
        <v>720</v>
      </c>
      <c r="D136" s="91" t="s">
        <v>719</v>
      </c>
      <c r="E136" s="2" t="s">
        <v>717</v>
      </c>
      <c r="F136" s="86" t="s">
        <v>734</v>
      </c>
      <c r="G136" s="74">
        <v>642</v>
      </c>
      <c r="H136" s="74" t="s">
        <v>262</v>
      </c>
      <c r="I136" s="75" t="s">
        <v>21</v>
      </c>
      <c r="J136" s="74">
        <v>7114</v>
      </c>
      <c r="K136" s="73" t="s">
        <v>45</v>
      </c>
      <c r="L136" s="71">
        <v>500</v>
      </c>
      <c r="M136" s="90">
        <v>44596</v>
      </c>
      <c r="N136" s="90">
        <v>44926</v>
      </c>
      <c r="O136" s="73" t="s">
        <v>84</v>
      </c>
      <c r="P136" s="73" t="s">
        <v>57</v>
      </c>
      <c r="Q136" s="73" t="s">
        <v>57</v>
      </c>
      <c r="R136" s="73" t="s">
        <v>57</v>
      </c>
    </row>
    <row r="137" spans="1:18" s="28" customFormat="1" ht="24" customHeight="1" x14ac:dyDescent="0.25">
      <c r="A137" s="65" t="s">
        <v>724</v>
      </c>
      <c r="B137" s="65" t="s">
        <v>353</v>
      </c>
      <c r="C137" s="80" t="s">
        <v>119</v>
      </c>
      <c r="D137" s="91" t="s">
        <v>120</v>
      </c>
      <c r="E137" s="2" t="s">
        <v>718</v>
      </c>
      <c r="F137" s="68" t="s">
        <v>508</v>
      </c>
      <c r="G137" s="26">
        <v>792</v>
      </c>
      <c r="H137" s="26" t="s">
        <v>134</v>
      </c>
      <c r="I137" s="72">
        <v>2</v>
      </c>
      <c r="J137" s="73">
        <v>7114</v>
      </c>
      <c r="K137" s="73" t="s">
        <v>45</v>
      </c>
      <c r="L137" s="71">
        <v>142.19999999999999</v>
      </c>
      <c r="M137" s="90">
        <v>44596</v>
      </c>
      <c r="N137" s="90">
        <v>44926</v>
      </c>
      <c r="O137" s="73" t="s">
        <v>84</v>
      </c>
      <c r="P137" s="73" t="s">
        <v>57</v>
      </c>
      <c r="Q137" s="73" t="s">
        <v>57</v>
      </c>
      <c r="R137" s="73" t="s">
        <v>57</v>
      </c>
    </row>
    <row r="138" spans="1:18" s="35" customFormat="1" ht="16.5" customHeight="1" x14ac:dyDescent="0.2">
      <c r="A138" s="112" t="s">
        <v>58</v>
      </c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84"/>
    </row>
    <row r="139" spans="1:18" s="28" customFormat="1" ht="27" customHeight="1" x14ac:dyDescent="0.25">
      <c r="A139" s="65" t="s">
        <v>669</v>
      </c>
      <c r="B139" s="65" t="s">
        <v>223</v>
      </c>
      <c r="C139" s="65" t="s">
        <v>536</v>
      </c>
      <c r="D139" s="65" t="s">
        <v>535</v>
      </c>
      <c r="E139" s="34" t="s">
        <v>397</v>
      </c>
      <c r="F139" s="68" t="s">
        <v>394</v>
      </c>
      <c r="G139" s="79">
        <v>55</v>
      </c>
      <c r="H139" s="79" t="s">
        <v>395</v>
      </c>
      <c r="I139" s="69">
        <v>291</v>
      </c>
      <c r="J139" s="79">
        <v>7114</v>
      </c>
      <c r="K139" s="79" t="s">
        <v>45</v>
      </c>
      <c r="L139" s="67">
        <v>996.48</v>
      </c>
      <c r="M139" s="66">
        <v>44682</v>
      </c>
      <c r="N139" s="66">
        <v>44896</v>
      </c>
      <c r="O139" s="79" t="s">
        <v>84</v>
      </c>
      <c r="P139" s="79" t="s">
        <v>57</v>
      </c>
      <c r="Q139" s="79" t="s">
        <v>57</v>
      </c>
      <c r="R139" s="79" t="s">
        <v>57</v>
      </c>
    </row>
    <row r="140" spans="1:18" s="28" customFormat="1" ht="23.25" customHeight="1" x14ac:dyDescent="0.25">
      <c r="A140" s="65" t="s">
        <v>670</v>
      </c>
      <c r="B140" s="65" t="s">
        <v>227</v>
      </c>
      <c r="C140" s="65" t="s">
        <v>76</v>
      </c>
      <c r="D140" s="65" t="s">
        <v>179</v>
      </c>
      <c r="E140" s="2" t="s">
        <v>356</v>
      </c>
      <c r="F140" s="68" t="s">
        <v>400</v>
      </c>
      <c r="G140" s="79">
        <v>113</v>
      </c>
      <c r="H140" s="79" t="s">
        <v>401</v>
      </c>
      <c r="I140" s="69">
        <v>8000</v>
      </c>
      <c r="J140" s="79">
        <v>7114</v>
      </c>
      <c r="K140" s="79" t="s">
        <v>45</v>
      </c>
      <c r="L140" s="67">
        <v>3593.2</v>
      </c>
      <c r="M140" s="66">
        <v>44652</v>
      </c>
      <c r="N140" s="66">
        <v>44896</v>
      </c>
      <c r="O140" s="79" t="s">
        <v>78</v>
      </c>
      <c r="P140" s="79" t="s">
        <v>56</v>
      </c>
      <c r="Q140" s="79" t="s">
        <v>56</v>
      </c>
      <c r="R140" s="79" t="s">
        <v>57</v>
      </c>
    </row>
    <row r="141" spans="1:18" s="28" customFormat="1" ht="23.25" customHeight="1" x14ac:dyDescent="0.25">
      <c r="A141" s="65" t="s">
        <v>671</v>
      </c>
      <c r="B141" s="65" t="s">
        <v>228</v>
      </c>
      <c r="C141" s="65" t="s">
        <v>171</v>
      </c>
      <c r="D141" s="65" t="s">
        <v>541</v>
      </c>
      <c r="E141" s="29" t="s">
        <v>419</v>
      </c>
      <c r="F141" s="68" t="s">
        <v>422</v>
      </c>
      <c r="G141" s="79">
        <v>876</v>
      </c>
      <c r="H141" s="79" t="s">
        <v>378</v>
      </c>
      <c r="I141" s="69">
        <v>1</v>
      </c>
      <c r="J141" s="79">
        <v>7114</v>
      </c>
      <c r="K141" s="79" t="s">
        <v>45</v>
      </c>
      <c r="L141" s="32">
        <v>150</v>
      </c>
      <c r="M141" s="66">
        <v>44652</v>
      </c>
      <c r="N141" s="66">
        <v>45017</v>
      </c>
      <c r="O141" s="79" t="s">
        <v>84</v>
      </c>
      <c r="P141" s="79" t="s">
        <v>57</v>
      </c>
      <c r="Q141" s="79" t="s">
        <v>57</v>
      </c>
      <c r="R141" s="79" t="s">
        <v>57</v>
      </c>
    </row>
    <row r="142" spans="1:18" s="28" customFormat="1" ht="23.25" customHeight="1" x14ac:dyDescent="0.25">
      <c r="A142" s="65" t="s">
        <v>672</v>
      </c>
      <c r="B142" s="65" t="s">
        <v>232</v>
      </c>
      <c r="C142" s="27" t="s">
        <v>133</v>
      </c>
      <c r="D142" s="27" t="s">
        <v>86</v>
      </c>
      <c r="E142" s="29" t="s">
        <v>420</v>
      </c>
      <c r="F142" s="7" t="s">
        <v>407</v>
      </c>
      <c r="G142" s="79">
        <v>876</v>
      </c>
      <c r="H142" s="79" t="s">
        <v>378</v>
      </c>
      <c r="I142" s="69">
        <v>1</v>
      </c>
      <c r="J142" s="79">
        <v>7114</v>
      </c>
      <c r="K142" s="79" t="s">
        <v>45</v>
      </c>
      <c r="L142" s="32">
        <v>350</v>
      </c>
      <c r="M142" s="50" t="s">
        <v>421</v>
      </c>
      <c r="N142" s="66">
        <v>44896</v>
      </c>
      <c r="O142" s="79" t="s">
        <v>84</v>
      </c>
      <c r="P142" s="79" t="s">
        <v>57</v>
      </c>
      <c r="Q142" s="79" t="s">
        <v>57</v>
      </c>
      <c r="R142" s="79" t="s">
        <v>57</v>
      </c>
    </row>
    <row r="143" spans="1:18" s="28" customFormat="1" ht="26.25" customHeight="1" x14ac:dyDescent="0.25">
      <c r="A143" s="65" t="s">
        <v>673</v>
      </c>
      <c r="B143" s="65" t="s">
        <v>236</v>
      </c>
      <c r="C143" s="65" t="s">
        <v>73</v>
      </c>
      <c r="D143" s="65" t="s">
        <v>72</v>
      </c>
      <c r="E143" s="29" t="s">
        <v>540</v>
      </c>
      <c r="F143" s="7" t="s">
        <v>168</v>
      </c>
      <c r="G143" s="79">
        <v>642</v>
      </c>
      <c r="H143" s="79" t="s">
        <v>61</v>
      </c>
      <c r="I143" s="57" t="s">
        <v>273</v>
      </c>
      <c r="J143" s="79">
        <v>7114</v>
      </c>
      <c r="K143" s="79" t="s">
        <v>45</v>
      </c>
      <c r="L143" s="67">
        <v>12883.2</v>
      </c>
      <c r="M143" s="50" t="s">
        <v>545</v>
      </c>
      <c r="N143" s="66">
        <v>44896</v>
      </c>
      <c r="O143" s="79" t="s">
        <v>66</v>
      </c>
      <c r="P143" s="79" t="s">
        <v>56</v>
      </c>
      <c r="Q143" s="79" t="s">
        <v>56</v>
      </c>
      <c r="R143" s="79" t="s">
        <v>57</v>
      </c>
    </row>
    <row r="144" spans="1:18" s="28" customFormat="1" ht="23.25" customHeight="1" x14ac:dyDescent="0.25">
      <c r="A144" s="65" t="s">
        <v>674</v>
      </c>
      <c r="B144" s="65" t="s">
        <v>237</v>
      </c>
      <c r="C144" s="65" t="s">
        <v>363</v>
      </c>
      <c r="D144" s="65" t="s">
        <v>22</v>
      </c>
      <c r="E144" s="1" t="s">
        <v>435</v>
      </c>
      <c r="F144" s="68" t="s">
        <v>67</v>
      </c>
      <c r="G144" s="79">
        <v>642</v>
      </c>
      <c r="H144" s="79" t="s">
        <v>61</v>
      </c>
      <c r="I144" s="70">
        <v>1</v>
      </c>
      <c r="J144" s="79">
        <v>7114</v>
      </c>
      <c r="K144" s="79" t="s">
        <v>45</v>
      </c>
      <c r="L144" s="24">
        <v>19980</v>
      </c>
      <c r="M144" s="66">
        <v>44652</v>
      </c>
      <c r="N144" s="66">
        <v>44896</v>
      </c>
      <c r="O144" s="79" t="s">
        <v>71</v>
      </c>
      <c r="P144" s="79" t="s">
        <v>56</v>
      </c>
      <c r="Q144" s="79" t="s">
        <v>57</v>
      </c>
      <c r="R144" s="79" t="s">
        <v>57</v>
      </c>
    </row>
    <row r="145" spans="1:18" s="28" customFormat="1" ht="25.5" customHeight="1" x14ac:dyDescent="0.25">
      <c r="A145" s="65" t="s">
        <v>675</v>
      </c>
      <c r="B145" s="65" t="s">
        <v>240</v>
      </c>
      <c r="C145" s="65" t="s">
        <v>173</v>
      </c>
      <c r="D145" s="65" t="s">
        <v>82</v>
      </c>
      <c r="E145" s="2" t="s">
        <v>512</v>
      </c>
      <c r="F145" s="7" t="s">
        <v>513</v>
      </c>
      <c r="G145" s="79">
        <v>876</v>
      </c>
      <c r="H145" s="79" t="s">
        <v>378</v>
      </c>
      <c r="I145" s="57" t="s">
        <v>470</v>
      </c>
      <c r="J145" s="79">
        <v>7114</v>
      </c>
      <c r="K145" s="79" t="s">
        <v>45</v>
      </c>
      <c r="L145" s="24">
        <v>600</v>
      </c>
      <c r="M145" s="66">
        <v>44682</v>
      </c>
      <c r="N145" s="66">
        <v>44896</v>
      </c>
      <c r="O145" s="79" t="s">
        <v>84</v>
      </c>
      <c r="P145" s="79" t="s">
        <v>57</v>
      </c>
      <c r="Q145" s="79" t="s">
        <v>56</v>
      </c>
      <c r="R145" s="79" t="s">
        <v>57</v>
      </c>
    </row>
    <row r="146" spans="1:18" s="28" customFormat="1" ht="25.5" customHeight="1" x14ac:dyDescent="0.25">
      <c r="A146" s="65" t="s">
        <v>694</v>
      </c>
      <c r="B146" s="65" t="s">
        <v>242</v>
      </c>
      <c r="C146" s="65" t="s">
        <v>30</v>
      </c>
      <c r="D146" s="65" t="s">
        <v>80</v>
      </c>
      <c r="E146" s="56" t="s">
        <v>472</v>
      </c>
      <c r="F146" s="58" t="s">
        <v>473</v>
      </c>
      <c r="G146" s="79">
        <v>876</v>
      </c>
      <c r="H146" s="79" t="s">
        <v>378</v>
      </c>
      <c r="I146" s="57" t="s">
        <v>470</v>
      </c>
      <c r="J146" s="79">
        <v>7114</v>
      </c>
      <c r="K146" s="79" t="s">
        <v>45</v>
      </c>
      <c r="L146" s="57">
        <v>800</v>
      </c>
      <c r="M146" s="66">
        <v>44682</v>
      </c>
      <c r="N146" s="66">
        <v>44896</v>
      </c>
      <c r="O146" s="79" t="s">
        <v>84</v>
      </c>
      <c r="P146" s="79" t="s">
        <v>57</v>
      </c>
      <c r="Q146" s="79" t="s">
        <v>56</v>
      </c>
      <c r="R146" s="79" t="s">
        <v>57</v>
      </c>
    </row>
    <row r="147" spans="1:18" s="28" customFormat="1" ht="23.25" customHeight="1" x14ac:dyDescent="0.25">
      <c r="A147" s="65" t="s">
        <v>695</v>
      </c>
      <c r="B147" s="65" t="s">
        <v>244</v>
      </c>
      <c r="C147" s="65" t="s">
        <v>26</v>
      </c>
      <c r="D147" s="65" t="s">
        <v>23</v>
      </c>
      <c r="E147" s="56" t="s">
        <v>474</v>
      </c>
      <c r="F147" s="58" t="s">
        <v>475</v>
      </c>
      <c r="G147" s="79">
        <v>876</v>
      </c>
      <c r="H147" s="79" t="s">
        <v>378</v>
      </c>
      <c r="I147" s="57" t="s">
        <v>470</v>
      </c>
      <c r="J147" s="79">
        <v>7114</v>
      </c>
      <c r="K147" s="79" t="s">
        <v>45</v>
      </c>
      <c r="L147" s="57">
        <v>650</v>
      </c>
      <c r="M147" s="66">
        <v>44682</v>
      </c>
      <c r="N147" s="66">
        <v>44896</v>
      </c>
      <c r="O147" s="79" t="s">
        <v>84</v>
      </c>
      <c r="P147" s="79" t="s">
        <v>57</v>
      </c>
      <c r="Q147" s="79" t="s">
        <v>56</v>
      </c>
      <c r="R147" s="79" t="s">
        <v>57</v>
      </c>
    </row>
    <row r="148" spans="1:18" s="28" customFormat="1" ht="23.25" customHeight="1" x14ac:dyDescent="0.25">
      <c r="A148" s="65" t="s">
        <v>696</v>
      </c>
      <c r="B148" s="65" t="s">
        <v>246</v>
      </c>
      <c r="C148" s="65" t="s">
        <v>173</v>
      </c>
      <c r="D148" s="65" t="s">
        <v>82</v>
      </c>
      <c r="E148" s="56" t="s">
        <v>476</v>
      </c>
      <c r="F148" s="58" t="s">
        <v>477</v>
      </c>
      <c r="G148" s="79">
        <v>876</v>
      </c>
      <c r="H148" s="79" t="s">
        <v>378</v>
      </c>
      <c r="I148" s="57" t="s">
        <v>470</v>
      </c>
      <c r="J148" s="79">
        <v>7114</v>
      </c>
      <c r="K148" s="79" t="s">
        <v>45</v>
      </c>
      <c r="L148" s="57">
        <v>1200</v>
      </c>
      <c r="M148" s="66">
        <v>44682</v>
      </c>
      <c r="N148" s="66">
        <v>44896</v>
      </c>
      <c r="O148" s="79" t="s">
        <v>66</v>
      </c>
      <c r="P148" s="79" t="s">
        <v>56</v>
      </c>
      <c r="Q148" s="79" t="s">
        <v>56</v>
      </c>
      <c r="R148" s="79" t="s">
        <v>57</v>
      </c>
    </row>
    <row r="149" spans="1:18" s="28" customFormat="1" ht="23.25" customHeight="1" x14ac:dyDescent="0.25">
      <c r="A149" s="65" t="s">
        <v>697</v>
      </c>
      <c r="B149" s="65" t="s">
        <v>247</v>
      </c>
      <c r="C149" s="65" t="s">
        <v>173</v>
      </c>
      <c r="D149" s="65" t="s">
        <v>82</v>
      </c>
      <c r="E149" s="56" t="s">
        <v>476</v>
      </c>
      <c r="F149" s="58" t="s">
        <v>456</v>
      </c>
      <c r="G149" s="79">
        <v>876</v>
      </c>
      <c r="H149" s="79" t="s">
        <v>378</v>
      </c>
      <c r="I149" s="57" t="s">
        <v>470</v>
      </c>
      <c r="J149" s="79">
        <v>7114</v>
      </c>
      <c r="K149" s="79" t="s">
        <v>45</v>
      </c>
      <c r="L149" s="57">
        <v>1900</v>
      </c>
      <c r="M149" s="66">
        <v>44682</v>
      </c>
      <c r="N149" s="66">
        <v>44896</v>
      </c>
      <c r="O149" s="79" t="s">
        <v>66</v>
      </c>
      <c r="P149" s="79" t="s">
        <v>56</v>
      </c>
      <c r="Q149" s="79" t="s">
        <v>56</v>
      </c>
      <c r="R149" s="79" t="s">
        <v>57</v>
      </c>
    </row>
    <row r="150" spans="1:18" s="28" customFormat="1" ht="23.25" customHeight="1" x14ac:dyDescent="0.25">
      <c r="A150" s="65" t="s">
        <v>703</v>
      </c>
      <c r="B150" s="65" t="s">
        <v>249</v>
      </c>
      <c r="C150" s="65" t="s">
        <v>26</v>
      </c>
      <c r="D150" s="65" t="s">
        <v>23</v>
      </c>
      <c r="E150" s="56" t="s">
        <v>478</v>
      </c>
      <c r="F150" s="58" t="s">
        <v>479</v>
      </c>
      <c r="G150" s="79">
        <v>876</v>
      </c>
      <c r="H150" s="79" t="s">
        <v>378</v>
      </c>
      <c r="I150" s="57" t="s">
        <v>470</v>
      </c>
      <c r="J150" s="79">
        <v>7114</v>
      </c>
      <c r="K150" s="79" t="s">
        <v>45</v>
      </c>
      <c r="L150" s="57">
        <v>400</v>
      </c>
      <c r="M150" s="66">
        <v>44682</v>
      </c>
      <c r="N150" s="66">
        <v>44896</v>
      </c>
      <c r="O150" s="79" t="s">
        <v>84</v>
      </c>
      <c r="P150" s="79" t="s">
        <v>57</v>
      </c>
      <c r="Q150" s="79" t="s">
        <v>56</v>
      </c>
      <c r="R150" s="79" t="s">
        <v>57</v>
      </c>
    </row>
    <row r="151" spans="1:18" s="28" customFormat="1" ht="23.25" customHeight="1" x14ac:dyDescent="0.25">
      <c r="A151" s="65" t="s">
        <v>704</v>
      </c>
      <c r="B151" s="65" t="s">
        <v>250</v>
      </c>
      <c r="C151" s="65" t="s">
        <v>26</v>
      </c>
      <c r="D151" s="65" t="s">
        <v>528</v>
      </c>
      <c r="E151" s="56" t="s">
        <v>480</v>
      </c>
      <c r="F151" s="58" t="s">
        <v>481</v>
      </c>
      <c r="G151" s="79">
        <v>876</v>
      </c>
      <c r="H151" s="79" t="s">
        <v>378</v>
      </c>
      <c r="I151" s="57" t="s">
        <v>470</v>
      </c>
      <c r="J151" s="79">
        <v>7114</v>
      </c>
      <c r="K151" s="79" t="s">
        <v>45</v>
      </c>
      <c r="L151" s="57">
        <v>900</v>
      </c>
      <c r="M151" s="66">
        <v>44682</v>
      </c>
      <c r="N151" s="66">
        <v>44896</v>
      </c>
      <c r="O151" s="79" t="s">
        <v>84</v>
      </c>
      <c r="P151" s="79" t="s">
        <v>57</v>
      </c>
      <c r="Q151" s="79" t="s">
        <v>56</v>
      </c>
      <c r="R151" s="79" t="s">
        <v>57</v>
      </c>
    </row>
    <row r="152" spans="1:18" s="28" customFormat="1" ht="23.25" customHeight="1" x14ac:dyDescent="0.25">
      <c r="A152" s="65" t="s">
        <v>725</v>
      </c>
      <c r="B152" s="65" t="s">
        <v>252</v>
      </c>
      <c r="C152" s="65" t="s">
        <v>26</v>
      </c>
      <c r="D152" s="65" t="s">
        <v>23</v>
      </c>
      <c r="E152" s="56" t="s">
        <v>482</v>
      </c>
      <c r="F152" s="58" t="s">
        <v>471</v>
      </c>
      <c r="G152" s="79">
        <v>876</v>
      </c>
      <c r="H152" s="79" t="s">
        <v>378</v>
      </c>
      <c r="I152" s="57" t="s">
        <v>470</v>
      </c>
      <c r="J152" s="79">
        <v>7114</v>
      </c>
      <c r="K152" s="79" t="s">
        <v>45</v>
      </c>
      <c r="L152" s="57">
        <v>500</v>
      </c>
      <c r="M152" s="66">
        <v>44682</v>
      </c>
      <c r="N152" s="66">
        <v>44896</v>
      </c>
      <c r="O152" s="79" t="s">
        <v>84</v>
      </c>
      <c r="P152" s="79" t="s">
        <v>57</v>
      </c>
      <c r="Q152" s="79" t="s">
        <v>56</v>
      </c>
      <c r="R152" s="79" t="s">
        <v>57</v>
      </c>
    </row>
    <row r="153" spans="1:18" s="28" customFormat="1" ht="23.25" customHeight="1" x14ac:dyDescent="0.25">
      <c r="A153" s="65" t="s">
        <v>726</v>
      </c>
      <c r="B153" s="65" t="s">
        <v>254</v>
      </c>
      <c r="C153" s="65" t="s">
        <v>30</v>
      </c>
      <c r="D153" s="65" t="s">
        <v>80</v>
      </c>
      <c r="E153" s="56" t="s">
        <v>483</v>
      </c>
      <c r="F153" s="58" t="s">
        <v>484</v>
      </c>
      <c r="G153" s="79">
        <v>876</v>
      </c>
      <c r="H153" s="79" t="s">
        <v>378</v>
      </c>
      <c r="I153" s="57" t="s">
        <v>470</v>
      </c>
      <c r="J153" s="79">
        <v>7114</v>
      </c>
      <c r="K153" s="79" t="s">
        <v>45</v>
      </c>
      <c r="L153" s="57">
        <v>900</v>
      </c>
      <c r="M153" s="66">
        <v>44682</v>
      </c>
      <c r="N153" s="66">
        <v>44896</v>
      </c>
      <c r="O153" s="79" t="s">
        <v>84</v>
      </c>
      <c r="P153" s="79" t="s">
        <v>57</v>
      </c>
      <c r="Q153" s="79" t="s">
        <v>56</v>
      </c>
      <c r="R153" s="79" t="s">
        <v>57</v>
      </c>
    </row>
    <row r="154" spans="1:18" s="28" customFormat="1" ht="23.25" customHeight="1" x14ac:dyDescent="0.25">
      <c r="A154" s="65" t="s">
        <v>727</v>
      </c>
      <c r="B154" s="65" t="s">
        <v>255</v>
      </c>
      <c r="C154" s="65" t="s">
        <v>26</v>
      </c>
      <c r="D154" s="65" t="s">
        <v>23</v>
      </c>
      <c r="E154" s="56" t="s">
        <v>485</v>
      </c>
      <c r="F154" s="58" t="s">
        <v>457</v>
      </c>
      <c r="G154" s="79">
        <v>876</v>
      </c>
      <c r="H154" s="79" t="s">
        <v>378</v>
      </c>
      <c r="I154" s="57" t="s">
        <v>470</v>
      </c>
      <c r="J154" s="79">
        <v>7114</v>
      </c>
      <c r="K154" s="79" t="s">
        <v>45</v>
      </c>
      <c r="L154" s="57">
        <v>1700</v>
      </c>
      <c r="M154" s="66">
        <v>44682</v>
      </c>
      <c r="N154" s="66">
        <v>44896</v>
      </c>
      <c r="O154" s="79" t="s">
        <v>66</v>
      </c>
      <c r="P154" s="79" t="s">
        <v>56</v>
      </c>
      <c r="Q154" s="79" t="s">
        <v>56</v>
      </c>
      <c r="R154" s="79" t="s">
        <v>57</v>
      </c>
    </row>
    <row r="155" spans="1:18" ht="15.75" customHeight="1" x14ac:dyDescent="0.2">
      <c r="A155" s="99" t="s">
        <v>143</v>
      </c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84"/>
    </row>
    <row r="156" spans="1:18" ht="24.75" customHeight="1" x14ac:dyDescent="0.2">
      <c r="A156" s="65" t="s">
        <v>358</v>
      </c>
      <c r="B156" s="39">
        <v>166</v>
      </c>
      <c r="C156" s="79" t="s">
        <v>100</v>
      </c>
      <c r="D156" s="79" t="s">
        <v>101</v>
      </c>
      <c r="E156" s="47" t="s">
        <v>391</v>
      </c>
      <c r="F156" s="68" t="s">
        <v>396</v>
      </c>
      <c r="G156" s="79">
        <v>642</v>
      </c>
      <c r="H156" s="79" t="s">
        <v>61</v>
      </c>
      <c r="I156" s="69">
        <v>9</v>
      </c>
      <c r="J156" s="79">
        <v>7114</v>
      </c>
      <c r="K156" s="79" t="s">
        <v>45</v>
      </c>
      <c r="L156" s="46">
        <v>150</v>
      </c>
      <c r="M156" s="66">
        <v>44774</v>
      </c>
      <c r="N156" s="66">
        <v>44896</v>
      </c>
      <c r="O156" s="79" t="s">
        <v>84</v>
      </c>
      <c r="P156" s="79" t="s">
        <v>57</v>
      </c>
      <c r="Q156" s="79" t="s">
        <v>57</v>
      </c>
      <c r="R156" s="79" t="s">
        <v>57</v>
      </c>
    </row>
    <row r="157" spans="1:18" ht="24.75" customHeight="1" x14ac:dyDescent="0.2">
      <c r="A157" s="65" t="s">
        <v>359</v>
      </c>
      <c r="B157" s="39">
        <v>167</v>
      </c>
      <c r="C157" s="65" t="s">
        <v>103</v>
      </c>
      <c r="D157" s="65" t="s">
        <v>104</v>
      </c>
      <c r="E157" s="47" t="s">
        <v>398</v>
      </c>
      <c r="F157" s="68" t="s">
        <v>396</v>
      </c>
      <c r="G157" s="79">
        <v>642</v>
      </c>
      <c r="H157" s="79" t="s">
        <v>61</v>
      </c>
      <c r="I157" s="69">
        <v>15</v>
      </c>
      <c r="J157" s="79">
        <v>7114</v>
      </c>
      <c r="K157" s="79" t="s">
        <v>45</v>
      </c>
      <c r="L157" s="46">
        <v>150</v>
      </c>
      <c r="M157" s="66">
        <v>44774</v>
      </c>
      <c r="N157" s="66">
        <v>44896</v>
      </c>
      <c r="O157" s="79" t="s">
        <v>84</v>
      </c>
      <c r="P157" s="79" t="s">
        <v>57</v>
      </c>
      <c r="Q157" s="79" t="s">
        <v>56</v>
      </c>
      <c r="R157" s="79" t="s">
        <v>57</v>
      </c>
    </row>
    <row r="158" spans="1:18" ht="24.75" customHeight="1" x14ac:dyDescent="0.2">
      <c r="A158" s="65" t="s">
        <v>360</v>
      </c>
      <c r="B158" s="39">
        <v>168</v>
      </c>
      <c r="C158" s="65" t="s">
        <v>536</v>
      </c>
      <c r="D158" s="65" t="s">
        <v>535</v>
      </c>
      <c r="E158" s="47" t="s">
        <v>399</v>
      </c>
      <c r="F158" s="68" t="s">
        <v>394</v>
      </c>
      <c r="G158" s="79">
        <v>55</v>
      </c>
      <c r="H158" s="79" t="s">
        <v>395</v>
      </c>
      <c r="I158" s="69">
        <v>291</v>
      </c>
      <c r="J158" s="79">
        <v>7114</v>
      </c>
      <c r="K158" s="79" t="s">
        <v>45</v>
      </c>
      <c r="L158" s="46">
        <v>996.48</v>
      </c>
      <c r="M158" s="66">
        <v>44743</v>
      </c>
      <c r="N158" s="66">
        <v>44896</v>
      </c>
      <c r="O158" s="79" t="s">
        <v>84</v>
      </c>
      <c r="P158" s="79" t="s">
        <v>57</v>
      </c>
      <c r="Q158" s="79" t="s">
        <v>57</v>
      </c>
      <c r="R158" s="79" t="s">
        <v>57</v>
      </c>
    </row>
    <row r="159" spans="1:18" ht="24.75" customHeight="1" x14ac:dyDescent="0.2">
      <c r="A159" s="65" t="s">
        <v>361</v>
      </c>
      <c r="B159" s="39">
        <v>169</v>
      </c>
      <c r="C159" s="79" t="s">
        <v>157</v>
      </c>
      <c r="D159" s="79" t="s">
        <v>537</v>
      </c>
      <c r="E159" s="29" t="s">
        <v>423</v>
      </c>
      <c r="F159" s="68" t="s">
        <v>410</v>
      </c>
      <c r="G159" s="79">
        <v>876</v>
      </c>
      <c r="H159" s="79" t="s">
        <v>378</v>
      </c>
      <c r="I159" s="69">
        <v>1</v>
      </c>
      <c r="J159" s="79">
        <v>7114</v>
      </c>
      <c r="K159" s="79" t="s">
        <v>45</v>
      </c>
      <c r="L159" s="32">
        <v>150</v>
      </c>
      <c r="M159" s="66">
        <v>44743</v>
      </c>
      <c r="N159" s="66">
        <v>44896</v>
      </c>
      <c r="O159" s="79" t="s">
        <v>84</v>
      </c>
      <c r="P159" s="79" t="s">
        <v>57</v>
      </c>
      <c r="Q159" s="79" t="s">
        <v>57</v>
      </c>
      <c r="R159" s="79" t="s">
        <v>57</v>
      </c>
    </row>
    <row r="160" spans="1:18" ht="24.75" customHeight="1" x14ac:dyDescent="0.2">
      <c r="A160" s="65" t="s">
        <v>362</v>
      </c>
      <c r="B160" s="39">
        <v>170</v>
      </c>
      <c r="C160" s="65" t="s">
        <v>26</v>
      </c>
      <c r="D160" s="65" t="s">
        <v>23</v>
      </c>
      <c r="E160" s="56" t="s">
        <v>486</v>
      </c>
      <c r="F160" s="58" t="s">
        <v>487</v>
      </c>
      <c r="G160" s="79">
        <v>876</v>
      </c>
      <c r="H160" s="79" t="s">
        <v>378</v>
      </c>
      <c r="I160" s="57" t="s">
        <v>470</v>
      </c>
      <c r="J160" s="79">
        <v>7114</v>
      </c>
      <c r="K160" s="79" t="s">
        <v>45</v>
      </c>
      <c r="L160" s="57">
        <v>120</v>
      </c>
      <c r="M160" s="66">
        <v>44743</v>
      </c>
      <c r="N160" s="66">
        <v>44896</v>
      </c>
      <c r="O160" s="79" t="s">
        <v>84</v>
      </c>
      <c r="P160" s="79" t="s">
        <v>57</v>
      </c>
      <c r="Q160" s="79" t="s">
        <v>56</v>
      </c>
      <c r="R160" s="79" t="s">
        <v>57</v>
      </c>
    </row>
    <row r="161" spans="1:19" ht="24.75" customHeight="1" x14ac:dyDescent="0.2">
      <c r="A161" s="65" t="s">
        <v>333</v>
      </c>
      <c r="B161" s="39">
        <v>172</v>
      </c>
      <c r="C161" s="65" t="s">
        <v>26</v>
      </c>
      <c r="D161" s="65" t="s">
        <v>23</v>
      </c>
      <c r="E161" s="56" t="s">
        <v>488</v>
      </c>
      <c r="F161" s="58" t="s">
        <v>489</v>
      </c>
      <c r="G161" s="79">
        <v>876</v>
      </c>
      <c r="H161" s="79" t="s">
        <v>378</v>
      </c>
      <c r="I161" s="57" t="s">
        <v>470</v>
      </c>
      <c r="J161" s="79">
        <v>7114</v>
      </c>
      <c r="K161" s="79" t="s">
        <v>45</v>
      </c>
      <c r="L161" s="57">
        <v>225</v>
      </c>
      <c r="M161" s="66">
        <v>44743</v>
      </c>
      <c r="N161" s="66">
        <v>44896</v>
      </c>
      <c r="O161" s="79" t="s">
        <v>84</v>
      </c>
      <c r="P161" s="79" t="s">
        <v>57</v>
      </c>
      <c r="Q161" s="79" t="s">
        <v>56</v>
      </c>
      <c r="R161" s="79" t="s">
        <v>57</v>
      </c>
    </row>
    <row r="162" spans="1:19" ht="24.75" customHeight="1" x14ac:dyDescent="0.2">
      <c r="A162" s="65" t="s">
        <v>335</v>
      </c>
      <c r="B162" s="39">
        <v>174</v>
      </c>
      <c r="C162" s="65" t="s">
        <v>30</v>
      </c>
      <c r="D162" s="65" t="s">
        <v>80</v>
      </c>
      <c r="E162" s="56" t="s">
        <v>472</v>
      </c>
      <c r="F162" s="58" t="s">
        <v>490</v>
      </c>
      <c r="G162" s="79">
        <v>876</v>
      </c>
      <c r="H162" s="79" t="s">
        <v>378</v>
      </c>
      <c r="I162" s="57" t="s">
        <v>470</v>
      </c>
      <c r="J162" s="79">
        <v>7114</v>
      </c>
      <c r="K162" s="79" t="s">
        <v>45</v>
      </c>
      <c r="L162" s="57">
        <v>300</v>
      </c>
      <c r="M162" s="66">
        <v>44743</v>
      </c>
      <c r="N162" s="66">
        <v>44896</v>
      </c>
      <c r="O162" s="79" t="s">
        <v>84</v>
      </c>
      <c r="P162" s="79" t="s">
        <v>57</v>
      </c>
      <c r="Q162" s="79" t="s">
        <v>56</v>
      </c>
      <c r="R162" s="79" t="s">
        <v>57</v>
      </c>
    </row>
    <row r="163" spans="1:19" ht="24.75" customHeight="1" x14ac:dyDescent="0.2">
      <c r="A163" s="65" t="s">
        <v>342</v>
      </c>
      <c r="B163" s="39">
        <v>176</v>
      </c>
      <c r="C163" s="65" t="s">
        <v>173</v>
      </c>
      <c r="D163" s="65" t="s">
        <v>82</v>
      </c>
      <c r="E163" s="56" t="s">
        <v>491</v>
      </c>
      <c r="F163" s="58" t="s">
        <v>492</v>
      </c>
      <c r="G163" s="79">
        <v>876</v>
      </c>
      <c r="H163" s="79" t="s">
        <v>378</v>
      </c>
      <c r="I163" s="57" t="s">
        <v>470</v>
      </c>
      <c r="J163" s="79">
        <v>7114</v>
      </c>
      <c r="K163" s="79" t="s">
        <v>45</v>
      </c>
      <c r="L163" s="57">
        <v>950</v>
      </c>
      <c r="M163" s="66">
        <v>44743</v>
      </c>
      <c r="N163" s="66">
        <v>44896</v>
      </c>
      <c r="O163" s="79" t="s">
        <v>84</v>
      </c>
      <c r="P163" s="79" t="s">
        <v>57</v>
      </c>
      <c r="Q163" s="79" t="s">
        <v>56</v>
      </c>
      <c r="R163" s="79" t="s">
        <v>57</v>
      </c>
    </row>
    <row r="164" spans="1:19" ht="24.75" customHeight="1" x14ac:dyDescent="0.2">
      <c r="A164" s="65" t="s">
        <v>343</v>
      </c>
      <c r="B164" s="39">
        <v>178</v>
      </c>
      <c r="C164" s="65" t="s">
        <v>26</v>
      </c>
      <c r="D164" s="65" t="s">
        <v>23</v>
      </c>
      <c r="E164" s="56" t="s">
        <v>493</v>
      </c>
      <c r="F164" s="58" t="s">
        <v>494</v>
      </c>
      <c r="G164" s="79">
        <v>876</v>
      </c>
      <c r="H164" s="79" t="s">
        <v>378</v>
      </c>
      <c r="I164" s="57" t="s">
        <v>470</v>
      </c>
      <c r="J164" s="79">
        <v>7114</v>
      </c>
      <c r="K164" s="79" t="s">
        <v>45</v>
      </c>
      <c r="L164" s="57">
        <v>150</v>
      </c>
      <c r="M164" s="66">
        <v>44743</v>
      </c>
      <c r="N164" s="66">
        <v>44896</v>
      </c>
      <c r="O164" s="79" t="s">
        <v>84</v>
      </c>
      <c r="P164" s="79" t="s">
        <v>57</v>
      </c>
      <c r="Q164" s="79" t="s">
        <v>56</v>
      </c>
      <c r="R164" s="79" t="s">
        <v>57</v>
      </c>
    </row>
    <row r="165" spans="1:19" ht="24.75" customHeight="1" x14ac:dyDescent="0.2">
      <c r="A165" s="65" t="s">
        <v>344</v>
      </c>
      <c r="B165" s="39">
        <v>180</v>
      </c>
      <c r="C165" s="65" t="s">
        <v>26</v>
      </c>
      <c r="D165" s="65" t="s">
        <v>23</v>
      </c>
      <c r="E165" s="56" t="s">
        <v>557</v>
      </c>
      <c r="F165" s="58" t="s">
        <v>495</v>
      </c>
      <c r="G165" s="79">
        <v>876</v>
      </c>
      <c r="H165" s="79" t="s">
        <v>378</v>
      </c>
      <c r="I165" s="57" t="s">
        <v>470</v>
      </c>
      <c r="J165" s="79">
        <v>7114</v>
      </c>
      <c r="K165" s="79" t="s">
        <v>45</v>
      </c>
      <c r="L165" s="57">
        <v>400</v>
      </c>
      <c r="M165" s="66">
        <v>44743</v>
      </c>
      <c r="N165" s="66">
        <v>44896</v>
      </c>
      <c r="O165" s="79" t="s">
        <v>84</v>
      </c>
      <c r="P165" s="79" t="s">
        <v>57</v>
      </c>
      <c r="Q165" s="79" t="s">
        <v>56</v>
      </c>
      <c r="R165" s="79" t="s">
        <v>57</v>
      </c>
    </row>
    <row r="166" spans="1:19" ht="24.75" customHeight="1" x14ac:dyDescent="0.2">
      <c r="A166" s="65" t="s">
        <v>345</v>
      </c>
      <c r="B166" s="39">
        <v>181</v>
      </c>
      <c r="C166" s="65" t="s">
        <v>30</v>
      </c>
      <c r="D166" s="65" t="s">
        <v>80</v>
      </c>
      <c r="E166" s="56" t="s">
        <v>496</v>
      </c>
      <c r="F166" s="58" t="s">
        <v>458</v>
      </c>
      <c r="G166" s="79">
        <v>876</v>
      </c>
      <c r="H166" s="79" t="s">
        <v>378</v>
      </c>
      <c r="I166" s="57" t="s">
        <v>470</v>
      </c>
      <c r="J166" s="79">
        <v>7114</v>
      </c>
      <c r="K166" s="79" t="s">
        <v>45</v>
      </c>
      <c r="L166" s="57">
        <v>950</v>
      </c>
      <c r="M166" s="66">
        <v>44743</v>
      </c>
      <c r="N166" s="66">
        <v>44896</v>
      </c>
      <c r="O166" s="79" t="s">
        <v>84</v>
      </c>
      <c r="P166" s="79" t="s">
        <v>57</v>
      </c>
      <c r="Q166" s="79" t="s">
        <v>56</v>
      </c>
      <c r="R166" s="79" t="s">
        <v>57</v>
      </c>
    </row>
    <row r="167" spans="1:19" ht="24.75" customHeight="1" x14ac:dyDescent="0.2">
      <c r="A167" s="65" t="s">
        <v>346</v>
      </c>
      <c r="B167" s="39">
        <v>182</v>
      </c>
      <c r="C167" s="79" t="s">
        <v>137</v>
      </c>
      <c r="D167" s="79" t="s">
        <v>138</v>
      </c>
      <c r="E167" s="56" t="s">
        <v>511</v>
      </c>
      <c r="F167" s="58" t="s">
        <v>168</v>
      </c>
      <c r="G167" s="79">
        <v>642</v>
      </c>
      <c r="H167" s="79" t="s">
        <v>61</v>
      </c>
      <c r="I167" s="69" t="s">
        <v>385</v>
      </c>
      <c r="J167" s="79">
        <v>7114</v>
      </c>
      <c r="K167" s="79" t="s">
        <v>45</v>
      </c>
      <c r="L167" s="57">
        <v>250</v>
      </c>
      <c r="M167" s="66">
        <v>44805</v>
      </c>
      <c r="N167" s="66">
        <v>44896</v>
      </c>
      <c r="O167" s="79" t="s">
        <v>84</v>
      </c>
      <c r="P167" s="79" t="s">
        <v>57</v>
      </c>
      <c r="Q167" s="79" t="s">
        <v>56</v>
      </c>
      <c r="R167" s="79" t="s">
        <v>57</v>
      </c>
    </row>
    <row r="168" spans="1:19" ht="25.5" customHeight="1" x14ac:dyDescent="0.2">
      <c r="A168" s="65" t="s">
        <v>354</v>
      </c>
      <c r="B168" s="40">
        <v>184</v>
      </c>
      <c r="C168" s="79" t="s">
        <v>147</v>
      </c>
      <c r="D168" s="65" t="s">
        <v>148</v>
      </c>
      <c r="E168" s="56" t="s">
        <v>502</v>
      </c>
      <c r="F168" s="58" t="s">
        <v>168</v>
      </c>
      <c r="G168" s="79">
        <v>642</v>
      </c>
      <c r="H168" s="79" t="s">
        <v>61</v>
      </c>
      <c r="I168" s="69">
        <v>1000</v>
      </c>
      <c r="J168" s="79">
        <v>7114</v>
      </c>
      <c r="K168" s="79" t="s">
        <v>45</v>
      </c>
      <c r="L168" s="57">
        <v>950</v>
      </c>
      <c r="M168" s="66">
        <v>44805</v>
      </c>
      <c r="N168" s="66">
        <v>44896</v>
      </c>
      <c r="O168" s="79" t="s">
        <v>84</v>
      </c>
      <c r="P168" s="79" t="s">
        <v>57</v>
      </c>
      <c r="Q168" s="79" t="s">
        <v>56</v>
      </c>
      <c r="R168" s="79" t="s">
        <v>57</v>
      </c>
    </row>
    <row r="169" spans="1:19" ht="18" customHeight="1" x14ac:dyDescent="0.2">
      <c r="A169" s="99" t="s">
        <v>59</v>
      </c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1"/>
      <c r="R169" s="76"/>
      <c r="S169" s="35"/>
    </row>
    <row r="170" spans="1:19" ht="24.75" customHeight="1" x14ac:dyDescent="0.2">
      <c r="A170" s="65" t="s">
        <v>698</v>
      </c>
      <c r="B170" s="40">
        <v>186</v>
      </c>
      <c r="C170" s="65" t="s">
        <v>47</v>
      </c>
      <c r="D170" s="65" t="s">
        <v>47</v>
      </c>
      <c r="E170" s="2" t="s">
        <v>46</v>
      </c>
      <c r="F170" s="68" t="s">
        <v>542</v>
      </c>
      <c r="G170" s="79">
        <v>642</v>
      </c>
      <c r="H170" s="79" t="s">
        <v>61</v>
      </c>
      <c r="I170" s="62">
        <v>10.5</v>
      </c>
      <c r="J170" s="79">
        <v>7114</v>
      </c>
      <c r="K170" s="79" t="s">
        <v>45</v>
      </c>
      <c r="L170" s="24">
        <f>20165.6952*1.04</f>
        <v>20972.323007999999</v>
      </c>
      <c r="M170" s="66">
        <v>44866</v>
      </c>
      <c r="N170" s="66">
        <v>45261</v>
      </c>
      <c r="O170" s="79" t="s">
        <v>66</v>
      </c>
      <c r="P170" s="79" t="s">
        <v>56</v>
      </c>
      <c r="Q170" s="79" t="s">
        <v>56</v>
      </c>
      <c r="R170" s="79" t="s">
        <v>57</v>
      </c>
    </row>
    <row r="171" spans="1:19" ht="24.75" customHeight="1" x14ac:dyDescent="0.2">
      <c r="A171" s="65" t="s">
        <v>699</v>
      </c>
      <c r="B171" s="40">
        <v>189</v>
      </c>
      <c r="C171" s="65" t="s">
        <v>140</v>
      </c>
      <c r="D171" s="65" t="s">
        <v>28</v>
      </c>
      <c r="E171" s="2" t="s">
        <v>544</v>
      </c>
      <c r="F171" s="68" t="s">
        <v>543</v>
      </c>
      <c r="G171" s="79">
        <v>642</v>
      </c>
      <c r="H171" s="79" t="s">
        <v>61</v>
      </c>
      <c r="I171" s="69">
        <v>1</v>
      </c>
      <c r="J171" s="79">
        <v>7114</v>
      </c>
      <c r="K171" s="79" t="s">
        <v>45</v>
      </c>
      <c r="L171" s="24">
        <f>240*1.04</f>
        <v>249.60000000000002</v>
      </c>
      <c r="M171" s="66">
        <v>44896</v>
      </c>
      <c r="N171" s="66">
        <v>45261</v>
      </c>
      <c r="O171" s="79" t="s">
        <v>84</v>
      </c>
      <c r="P171" s="79" t="s">
        <v>57</v>
      </c>
      <c r="Q171" s="79" t="s">
        <v>56</v>
      </c>
      <c r="R171" s="79" t="s">
        <v>57</v>
      </c>
    </row>
    <row r="172" spans="1:19" ht="24.75" customHeight="1" x14ac:dyDescent="0.2">
      <c r="A172" s="65" t="s">
        <v>705</v>
      </c>
      <c r="B172" s="40">
        <v>191</v>
      </c>
      <c r="C172" s="79" t="s">
        <v>177</v>
      </c>
      <c r="D172" s="65" t="s">
        <v>75</v>
      </c>
      <c r="E172" s="2" t="s">
        <v>552</v>
      </c>
      <c r="F172" s="58" t="s">
        <v>168</v>
      </c>
      <c r="G172" s="79">
        <v>792</v>
      </c>
      <c r="H172" s="79" t="s">
        <v>65</v>
      </c>
      <c r="I172" s="69">
        <v>35</v>
      </c>
      <c r="J172" s="79">
        <v>7114</v>
      </c>
      <c r="K172" s="79" t="s">
        <v>45</v>
      </c>
      <c r="L172" s="24">
        <v>8920.9629999999997</v>
      </c>
      <c r="M172" s="66">
        <v>44896</v>
      </c>
      <c r="N172" s="66">
        <v>45261</v>
      </c>
      <c r="O172" s="79" t="s">
        <v>66</v>
      </c>
      <c r="P172" s="79" t="s">
        <v>56</v>
      </c>
      <c r="Q172" s="79" t="s">
        <v>56</v>
      </c>
      <c r="R172" s="79" t="s">
        <v>57</v>
      </c>
    </row>
    <row r="173" spans="1:19" ht="24.75" customHeight="1" x14ac:dyDescent="0.2">
      <c r="A173" s="65" t="s">
        <v>706</v>
      </c>
      <c r="B173" s="40">
        <v>193</v>
      </c>
      <c r="C173" s="65" t="s">
        <v>539</v>
      </c>
      <c r="D173" s="65" t="s">
        <v>538</v>
      </c>
      <c r="E173" s="2" t="s">
        <v>404</v>
      </c>
      <c r="F173" s="68" t="s">
        <v>405</v>
      </c>
      <c r="G173" s="79">
        <v>642</v>
      </c>
      <c r="H173" s="79" t="s">
        <v>61</v>
      </c>
      <c r="I173" s="69" t="s">
        <v>385</v>
      </c>
      <c r="J173" s="79">
        <v>7114</v>
      </c>
      <c r="K173" s="79" t="s">
        <v>45</v>
      </c>
      <c r="L173" s="24">
        <v>127</v>
      </c>
      <c r="M173" s="66">
        <v>44866</v>
      </c>
      <c r="N173" s="66">
        <v>45261</v>
      </c>
      <c r="O173" s="79" t="s">
        <v>84</v>
      </c>
      <c r="P173" s="79" t="s">
        <v>57</v>
      </c>
      <c r="Q173" s="79" t="s">
        <v>57</v>
      </c>
      <c r="R173" s="79" t="s">
        <v>57</v>
      </c>
    </row>
    <row r="174" spans="1:19" ht="24.75" customHeight="1" x14ac:dyDescent="0.2">
      <c r="A174" s="65" t="s">
        <v>728</v>
      </c>
      <c r="B174" s="40">
        <v>194</v>
      </c>
      <c r="C174" s="65" t="s">
        <v>144</v>
      </c>
      <c r="D174" s="65" t="s">
        <v>145</v>
      </c>
      <c r="E174" s="2" t="s">
        <v>146</v>
      </c>
      <c r="F174" s="68" t="s">
        <v>406</v>
      </c>
      <c r="G174" s="79">
        <v>642</v>
      </c>
      <c r="H174" s="79" t="s">
        <v>61</v>
      </c>
      <c r="I174" s="69" t="s">
        <v>385</v>
      </c>
      <c r="J174" s="79">
        <v>7114</v>
      </c>
      <c r="K174" s="79" t="s">
        <v>45</v>
      </c>
      <c r="L174" s="24">
        <v>175</v>
      </c>
      <c r="M174" s="66">
        <v>44866</v>
      </c>
      <c r="N174" s="66">
        <v>45261</v>
      </c>
      <c r="O174" s="79" t="s">
        <v>84</v>
      </c>
      <c r="P174" s="79" t="s">
        <v>57</v>
      </c>
      <c r="Q174" s="79" t="s">
        <v>57</v>
      </c>
      <c r="R174" s="79" t="s">
        <v>57</v>
      </c>
    </row>
    <row r="175" spans="1:19" ht="24.75" customHeight="1" x14ac:dyDescent="0.2">
      <c r="A175" s="65" t="s">
        <v>729</v>
      </c>
      <c r="B175" s="40">
        <v>195</v>
      </c>
      <c r="C175" s="65" t="s">
        <v>141</v>
      </c>
      <c r="D175" s="65" t="s">
        <v>142</v>
      </c>
      <c r="E175" s="1" t="s">
        <v>424</v>
      </c>
      <c r="F175" s="68" t="s">
        <v>425</v>
      </c>
      <c r="G175" s="79">
        <v>642</v>
      </c>
      <c r="H175" s="79" t="s">
        <v>61</v>
      </c>
      <c r="I175" s="69">
        <v>2</v>
      </c>
      <c r="J175" s="79">
        <v>7114</v>
      </c>
      <c r="K175" s="79" t="s">
        <v>45</v>
      </c>
      <c r="L175" s="24">
        <v>270</v>
      </c>
      <c r="M175" s="66">
        <v>44835</v>
      </c>
      <c r="N175" s="66">
        <v>44896</v>
      </c>
      <c r="O175" s="79" t="s">
        <v>84</v>
      </c>
      <c r="P175" s="79" t="s">
        <v>57</v>
      </c>
      <c r="Q175" s="79" t="s">
        <v>56</v>
      </c>
      <c r="R175" s="79" t="s">
        <v>57</v>
      </c>
    </row>
    <row r="176" spans="1:19" ht="24.75" customHeight="1" x14ac:dyDescent="0.2">
      <c r="A176" s="65" t="s">
        <v>730</v>
      </c>
      <c r="B176" s="40">
        <v>196</v>
      </c>
      <c r="C176" s="65" t="s">
        <v>26</v>
      </c>
      <c r="D176" s="65" t="s">
        <v>23</v>
      </c>
      <c r="E176" s="1" t="s">
        <v>497</v>
      </c>
      <c r="F176" s="58" t="s">
        <v>484</v>
      </c>
      <c r="G176" s="79">
        <v>876</v>
      </c>
      <c r="H176" s="79" t="s">
        <v>378</v>
      </c>
      <c r="I176" s="57" t="s">
        <v>470</v>
      </c>
      <c r="J176" s="79">
        <v>7114</v>
      </c>
      <c r="K176" s="79" t="s">
        <v>45</v>
      </c>
      <c r="L176" s="24">
        <v>250</v>
      </c>
      <c r="M176" s="66">
        <v>44835</v>
      </c>
      <c r="N176" s="66">
        <v>44896</v>
      </c>
      <c r="O176" s="79" t="s">
        <v>84</v>
      </c>
      <c r="P176" s="79" t="s">
        <v>57</v>
      </c>
      <c r="Q176" s="79" t="s">
        <v>56</v>
      </c>
      <c r="R176" s="79" t="s">
        <v>57</v>
      </c>
    </row>
    <row r="177" spans="1:18" ht="16.5" customHeight="1" x14ac:dyDescent="0.2">
      <c r="D177" s="36"/>
      <c r="L177" s="82"/>
      <c r="N177" s="59"/>
      <c r="O177" s="59"/>
      <c r="P177" s="59"/>
      <c r="Q177" s="59"/>
      <c r="R177" s="59"/>
    </row>
    <row r="178" spans="1:18" s="17" customFormat="1" ht="15" customHeight="1" x14ac:dyDescent="0.25">
      <c r="A178" s="112" t="s">
        <v>565</v>
      </c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81"/>
      <c r="R178" s="81"/>
    </row>
    <row r="179" spans="1:18" ht="12.75" customHeight="1" x14ac:dyDescent="0.2">
      <c r="A179" s="107" t="s">
        <v>0</v>
      </c>
      <c r="B179" s="108" t="s">
        <v>178</v>
      </c>
      <c r="C179" s="107" t="s">
        <v>18</v>
      </c>
      <c r="D179" s="107" t="s">
        <v>19</v>
      </c>
      <c r="E179" s="107" t="s">
        <v>1</v>
      </c>
      <c r="F179" s="107"/>
      <c r="G179" s="107"/>
      <c r="H179" s="107"/>
      <c r="I179" s="107"/>
      <c r="J179" s="107"/>
      <c r="K179" s="107"/>
      <c r="L179" s="107"/>
      <c r="M179" s="107"/>
      <c r="N179" s="107"/>
      <c r="O179" s="107" t="s">
        <v>7</v>
      </c>
      <c r="P179" s="111" t="s">
        <v>60</v>
      </c>
      <c r="Q179" s="102" t="s">
        <v>79</v>
      </c>
      <c r="R179" s="102" t="s">
        <v>187</v>
      </c>
    </row>
    <row r="180" spans="1:18" ht="24.75" customHeight="1" x14ac:dyDescent="0.2">
      <c r="A180" s="107"/>
      <c r="B180" s="109"/>
      <c r="C180" s="107"/>
      <c r="D180" s="107"/>
      <c r="E180" s="105" t="s">
        <v>2</v>
      </c>
      <c r="F180" s="106" t="s">
        <v>11</v>
      </c>
      <c r="G180" s="107" t="s">
        <v>3</v>
      </c>
      <c r="H180" s="107"/>
      <c r="I180" s="107" t="s">
        <v>10</v>
      </c>
      <c r="J180" s="107" t="s">
        <v>183</v>
      </c>
      <c r="K180" s="107"/>
      <c r="L180" s="107" t="s">
        <v>53</v>
      </c>
      <c r="M180" s="107" t="s">
        <v>4</v>
      </c>
      <c r="N180" s="107"/>
      <c r="O180" s="107"/>
      <c r="P180" s="111"/>
      <c r="Q180" s="103"/>
      <c r="R180" s="103"/>
    </row>
    <row r="181" spans="1:18" ht="36" customHeight="1" x14ac:dyDescent="0.2">
      <c r="A181" s="107"/>
      <c r="B181" s="110"/>
      <c r="C181" s="107"/>
      <c r="D181" s="107"/>
      <c r="E181" s="105"/>
      <c r="F181" s="106"/>
      <c r="G181" s="79" t="s">
        <v>8</v>
      </c>
      <c r="H181" s="79" t="s">
        <v>9</v>
      </c>
      <c r="I181" s="107"/>
      <c r="J181" s="79" t="s">
        <v>12</v>
      </c>
      <c r="K181" s="79" t="s">
        <v>9</v>
      </c>
      <c r="L181" s="107"/>
      <c r="M181" s="79" t="s">
        <v>182</v>
      </c>
      <c r="N181" s="79" t="s">
        <v>49</v>
      </c>
      <c r="O181" s="107"/>
      <c r="P181" s="111"/>
      <c r="Q181" s="103"/>
      <c r="R181" s="104"/>
    </row>
    <row r="182" spans="1:18" s="5" customFormat="1" ht="11.25" customHeight="1" x14ac:dyDescent="0.25">
      <c r="A182" s="13">
        <v>1</v>
      </c>
      <c r="B182" s="13"/>
      <c r="C182" s="6">
        <v>2</v>
      </c>
      <c r="D182" s="6">
        <v>3</v>
      </c>
      <c r="E182" s="43">
        <v>4</v>
      </c>
      <c r="F182" s="12">
        <v>5</v>
      </c>
      <c r="G182" s="6">
        <v>6</v>
      </c>
      <c r="H182" s="6">
        <v>7</v>
      </c>
      <c r="I182" s="6">
        <v>8</v>
      </c>
      <c r="J182" s="6">
        <v>9</v>
      </c>
      <c r="K182" s="6">
        <v>10</v>
      </c>
      <c r="L182" s="6">
        <v>11</v>
      </c>
      <c r="M182" s="6">
        <v>12</v>
      </c>
      <c r="N182" s="6">
        <v>13</v>
      </c>
      <c r="O182" s="6">
        <v>14</v>
      </c>
      <c r="P182" s="6">
        <v>15</v>
      </c>
      <c r="Q182" s="3">
        <v>16</v>
      </c>
      <c r="R182" s="3">
        <v>17</v>
      </c>
    </row>
    <row r="183" spans="1:18" ht="12" customHeight="1" x14ac:dyDescent="0.2">
      <c r="A183" s="99" t="s">
        <v>181</v>
      </c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1"/>
      <c r="R183" s="83"/>
    </row>
    <row r="184" spans="1:18" s="28" customFormat="1" ht="25.5" customHeight="1" x14ac:dyDescent="0.25">
      <c r="A184" s="65" t="s">
        <v>68</v>
      </c>
      <c r="B184" s="48"/>
      <c r="C184" s="65" t="s">
        <v>158</v>
      </c>
      <c r="D184" s="65" t="s">
        <v>70</v>
      </c>
      <c r="E184" s="29" t="s">
        <v>415</v>
      </c>
      <c r="F184" s="68" t="s">
        <v>409</v>
      </c>
      <c r="G184" s="79">
        <v>876</v>
      </c>
      <c r="H184" s="79" t="s">
        <v>378</v>
      </c>
      <c r="I184" s="69" t="s">
        <v>418</v>
      </c>
      <c r="J184" s="79">
        <v>7114</v>
      </c>
      <c r="K184" s="79" t="s">
        <v>45</v>
      </c>
      <c r="L184" s="32">
        <f>612*1.043</f>
        <v>638.31599999999992</v>
      </c>
      <c r="M184" s="66">
        <v>44927</v>
      </c>
      <c r="N184" s="66">
        <v>45261</v>
      </c>
      <c r="O184" s="79" t="s">
        <v>84</v>
      </c>
      <c r="P184" s="79" t="s">
        <v>57</v>
      </c>
      <c r="Q184" s="79" t="s">
        <v>56</v>
      </c>
      <c r="R184" s="79" t="s">
        <v>57</v>
      </c>
    </row>
    <row r="185" spans="1:18" s="28" customFormat="1" ht="26.25" customHeight="1" x14ac:dyDescent="0.25">
      <c r="A185" s="65" t="s">
        <v>149</v>
      </c>
      <c r="B185" s="48"/>
      <c r="C185" s="79" t="s">
        <v>158</v>
      </c>
      <c r="D185" s="65" t="s">
        <v>70</v>
      </c>
      <c r="E185" s="29" t="s">
        <v>416</v>
      </c>
      <c r="F185" s="68" t="s">
        <v>409</v>
      </c>
      <c r="G185" s="79">
        <v>876</v>
      </c>
      <c r="H185" s="79" t="s">
        <v>378</v>
      </c>
      <c r="I185" s="69" t="s">
        <v>418</v>
      </c>
      <c r="J185" s="79">
        <v>7114</v>
      </c>
      <c r="K185" s="79" t="s">
        <v>45</v>
      </c>
      <c r="L185" s="32">
        <f>948*1.043</f>
        <v>988.7639999999999</v>
      </c>
      <c r="M185" s="66">
        <v>44927</v>
      </c>
      <c r="N185" s="66">
        <v>45261</v>
      </c>
      <c r="O185" s="79" t="s">
        <v>84</v>
      </c>
      <c r="P185" s="79" t="s">
        <v>57</v>
      </c>
      <c r="Q185" s="79" t="s">
        <v>56</v>
      </c>
      <c r="R185" s="79" t="s">
        <v>57</v>
      </c>
    </row>
    <row r="186" spans="1:18" s="28" customFormat="1" ht="24.75" customHeight="1" x14ac:dyDescent="0.25">
      <c r="A186" s="65" t="s">
        <v>150</v>
      </c>
      <c r="B186" s="65"/>
      <c r="C186" s="27" t="s">
        <v>30</v>
      </c>
      <c r="D186" s="27" t="s">
        <v>80</v>
      </c>
      <c r="E186" s="2" t="s">
        <v>459</v>
      </c>
      <c r="F186" s="78" t="s">
        <v>27</v>
      </c>
      <c r="G186" s="79">
        <v>642</v>
      </c>
      <c r="H186" s="79" t="s">
        <v>61</v>
      </c>
      <c r="I186" s="80">
        <v>7</v>
      </c>
      <c r="J186" s="79">
        <v>7114</v>
      </c>
      <c r="K186" s="79" t="s">
        <v>45</v>
      </c>
      <c r="L186" s="67">
        <f>382.823*1.043</f>
        <v>399.28438899999998</v>
      </c>
      <c r="M186" s="66">
        <v>44927</v>
      </c>
      <c r="N186" s="66">
        <v>45261</v>
      </c>
      <c r="O186" s="79" t="s">
        <v>84</v>
      </c>
      <c r="P186" s="79" t="s">
        <v>57</v>
      </c>
      <c r="Q186" s="80" t="s">
        <v>56</v>
      </c>
      <c r="R186" s="79" t="s">
        <v>57</v>
      </c>
    </row>
    <row r="187" spans="1:18" s="28" customFormat="1" ht="24.75" customHeight="1" x14ac:dyDescent="0.25">
      <c r="A187" s="65" t="s">
        <v>151</v>
      </c>
      <c r="B187" s="65"/>
      <c r="C187" s="27" t="s">
        <v>30</v>
      </c>
      <c r="D187" s="27" t="s">
        <v>80</v>
      </c>
      <c r="E187" s="2" t="s">
        <v>460</v>
      </c>
      <c r="F187" s="78" t="s">
        <v>27</v>
      </c>
      <c r="G187" s="79">
        <v>642</v>
      </c>
      <c r="H187" s="79" t="s">
        <v>61</v>
      </c>
      <c r="I187" s="80">
        <v>5</v>
      </c>
      <c r="J187" s="79">
        <v>7114</v>
      </c>
      <c r="K187" s="79" t="s">
        <v>45</v>
      </c>
      <c r="L187" s="67">
        <f>274.29*1.043</f>
        <v>286.08447000000001</v>
      </c>
      <c r="M187" s="66">
        <v>44927</v>
      </c>
      <c r="N187" s="66">
        <v>45261</v>
      </c>
      <c r="O187" s="79" t="s">
        <v>84</v>
      </c>
      <c r="P187" s="79" t="s">
        <v>57</v>
      </c>
      <c r="Q187" s="80" t="s">
        <v>56</v>
      </c>
      <c r="R187" s="79" t="s">
        <v>57</v>
      </c>
    </row>
    <row r="188" spans="1:18" s="28" customFormat="1" ht="26.25" customHeight="1" x14ac:dyDescent="0.25">
      <c r="A188" s="65" t="s">
        <v>152</v>
      </c>
      <c r="B188" s="65"/>
      <c r="C188" s="65" t="s">
        <v>73</v>
      </c>
      <c r="D188" s="65" t="s">
        <v>72</v>
      </c>
      <c r="E188" s="29" t="s">
        <v>540</v>
      </c>
      <c r="F188" s="7" t="s">
        <v>168</v>
      </c>
      <c r="G188" s="79">
        <v>642</v>
      </c>
      <c r="H188" s="79" t="s">
        <v>61</v>
      </c>
      <c r="I188" s="57" t="s">
        <v>273</v>
      </c>
      <c r="J188" s="79">
        <v>7114</v>
      </c>
      <c r="K188" s="79" t="s">
        <v>45</v>
      </c>
      <c r="L188" s="67">
        <f>12883.2*1.043</f>
        <v>13437.177599999999</v>
      </c>
      <c r="M188" s="50" t="s">
        <v>553</v>
      </c>
      <c r="N188" s="66">
        <v>45261</v>
      </c>
      <c r="O188" s="79" t="s">
        <v>66</v>
      </c>
      <c r="P188" s="79" t="s">
        <v>56</v>
      </c>
      <c r="Q188" s="79" t="s">
        <v>56</v>
      </c>
      <c r="R188" s="79" t="s">
        <v>57</v>
      </c>
    </row>
    <row r="189" spans="1:18" ht="24.75" customHeight="1" x14ac:dyDescent="0.2">
      <c r="A189" s="65" t="s">
        <v>153</v>
      </c>
      <c r="B189" s="39"/>
      <c r="C189" s="79" t="s">
        <v>137</v>
      </c>
      <c r="D189" s="79" t="s">
        <v>138</v>
      </c>
      <c r="E189" s="56" t="s">
        <v>511</v>
      </c>
      <c r="F189" s="58" t="s">
        <v>168</v>
      </c>
      <c r="G189" s="79">
        <v>642</v>
      </c>
      <c r="H189" s="79" t="s">
        <v>61</v>
      </c>
      <c r="I189" s="69" t="s">
        <v>385</v>
      </c>
      <c r="J189" s="79">
        <v>7114</v>
      </c>
      <c r="K189" s="79" t="s">
        <v>45</v>
      </c>
      <c r="L189" s="57">
        <f>250*1.043</f>
        <v>260.75</v>
      </c>
      <c r="M189" s="66">
        <v>45170</v>
      </c>
      <c r="N189" s="66">
        <v>45261</v>
      </c>
      <c r="O189" s="79" t="s">
        <v>84</v>
      </c>
      <c r="P189" s="79" t="s">
        <v>57</v>
      </c>
      <c r="Q189" s="79" t="s">
        <v>56</v>
      </c>
      <c r="R189" s="79" t="s">
        <v>57</v>
      </c>
    </row>
    <row r="190" spans="1:18" ht="25.5" customHeight="1" x14ac:dyDescent="0.2">
      <c r="A190" s="65" t="s">
        <v>154</v>
      </c>
      <c r="B190" s="40"/>
      <c r="C190" s="79" t="s">
        <v>147</v>
      </c>
      <c r="D190" s="65" t="s">
        <v>148</v>
      </c>
      <c r="E190" s="56" t="s">
        <v>502</v>
      </c>
      <c r="F190" s="58" t="s">
        <v>564</v>
      </c>
      <c r="G190" s="79">
        <v>642</v>
      </c>
      <c r="H190" s="79" t="s">
        <v>61</v>
      </c>
      <c r="I190" s="69">
        <v>1000</v>
      </c>
      <c r="J190" s="79">
        <v>7114</v>
      </c>
      <c r="K190" s="79" t="s">
        <v>45</v>
      </c>
      <c r="L190" s="57">
        <f>950*1.043</f>
        <v>990.84999999999991</v>
      </c>
      <c r="M190" s="66">
        <v>45170</v>
      </c>
      <c r="N190" s="66">
        <v>45261</v>
      </c>
      <c r="O190" s="79" t="s">
        <v>84</v>
      </c>
      <c r="P190" s="79" t="s">
        <v>57</v>
      </c>
      <c r="Q190" s="79" t="s">
        <v>56</v>
      </c>
      <c r="R190" s="79" t="s">
        <v>57</v>
      </c>
    </row>
    <row r="191" spans="1:18" ht="24.75" customHeight="1" x14ac:dyDescent="0.2">
      <c r="A191" s="65" t="s">
        <v>155</v>
      </c>
      <c r="B191" s="40"/>
      <c r="C191" s="65" t="s">
        <v>47</v>
      </c>
      <c r="D191" s="65" t="s">
        <v>47</v>
      </c>
      <c r="E191" s="2" t="s">
        <v>46</v>
      </c>
      <c r="F191" s="68" t="s">
        <v>542</v>
      </c>
      <c r="G191" s="79">
        <v>642</v>
      </c>
      <c r="H191" s="79" t="s">
        <v>61</v>
      </c>
      <c r="I191" s="62">
        <v>10.5</v>
      </c>
      <c r="J191" s="79">
        <v>7114</v>
      </c>
      <c r="K191" s="79" t="s">
        <v>45</v>
      </c>
      <c r="L191" s="24">
        <f>20165.6952*1.04*1.043</f>
        <v>21874.132897344</v>
      </c>
      <c r="M191" s="66">
        <v>45231</v>
      </c>
      <c r="N191" s="66">
        <v>45627</v>
      </c>
      <c r="O191" s="79" t="s">
        <v>66</v>
      </c>
      <c r="P191" s="79" t="s">
        <v>56</v>
      </c>
      <c r="Q191" s="79" t="s">
        <v>56</v>
      </c>
      <c r="R191" s="79" t="s">
        <v>57</v>
      </c>
    </row>
    <row r="192" spans="1:18" ht="24.75" customHeight="1" x14ac:dyDescent="0.2">
      <c r="A192" s="65" t="s">
        <v>156</v>
      </c>
      <c r="B192" s="40"/>
      <c r="C192" s="79" t="s">
        <v>177</v>
      </c>
      <c r="D192" s="65" t="s">
        <v>75</v>
      </c>
      <c r="E192" s="2" t="s">
        <v>552</v>
      </c>
      <c r="F192" s="58" t="s">
        <v>168</v>
      </c>
      <c r="G192" s="79">
        <v>792</v>
      </c>
      <c r="H192" s="79" t="s">
        <v>65</v>
      </c>
      <c r="I192" s="69">
        <v>35</v>
      </c>
      <c r="J192" s="79">
        <v>7114</v>
      </c>
      <c r="K192" s="79" t="s">
        <v>45</v>
      </c>
      <c r="L192" s="24">
        <f>8920.963*1.043</f>
        <v>9304.5644089999987</v>
      </c>
      <c r="M192" s="66">
        <v>45261</v>
      </c>
      <c r="N192" s="66">
        <v>45627</v>
      </c>
      <c r="O192" s="79" t="s">
        <v>66</v>
      </c>
      <c r="P192" s="79" t="s">
        <v>56</v>
      </c>
      <c r="Q192" s="79" t="s">
        <v>56</v>
      </c>
      <c r="R192" s="79" t="s">
        <v>57</v>
      </c>
    </row>
    <row r="194" spans="1:18" ht="25.5" customHeight="1" x14ac:dyDescent="0.2">
      <c r="A194" s="112" t="s">
        <v>566</v>
      </c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81"/>
      <c r="R194" s="81"/>
    </row>
    <row r="195" spans="1:18" ht="25.5" customHeight="1" x14ac:dyDescent="0.2">
      <c r="A195" s="107" t="s">
        <v>0</v>
      </c>
      <c r="B195" s="108" t="s">
        <v>178</v>
      </c>
      <c r="C195" s="107" t="s">
        <v>18</v>
      </c>
      <c r="D195" s="107" t="s">
        <v>19</v>
      </c>
      <c r="E195" s="107" t="s">
        <v>1</v>
      </c>
      <c r="F195" s="107"/>
      <c r="G195" s="107"/>
      <c r="H195" s="107"/>
      <c r="I195" s="107"/>
      <c r="J195" s="107"/>
      <c r="K195" s="107"/>
      <c r="L195" s="107"/>
      <c r="M195" s="107"/>
      <c r="N195" s="107"/>
      <c r="O195" s="107" t="s">
        <v>7</v>
      </c>
      <c r="P195" s="111" t="s">
        <v>60</v>
      </c>
      <c r="Q195" s="102" t="s">
        <v>79</v>
      </c>
      <c r="R195" s="102" t="s">
        <v>187</v>
      </c>
    </row>
    <row r="196" spans="1:18" ht="25.5" customHeight="1" x14ac:dyDescent="0.2">
      <c r="A196" s="107"/>
      <c r="B196" s="109"/>
      <c r="C196" s="107"/>
      <c r="D196" s="107"/>
      <c r="E196" s="105" t="s">
        <v>2</v>
      </c>
      <c r="F196" s="106" t="s">
        <v>11</v>
      </c>
      <c r="G196" s="107" t="s">
        <v>3</v>
      </c>
      <c r="H196" s="107"/>
      <c r="I196" s="107" t="s">
        <v>10</v>
      </c>
      <c r="J196" s="107" t="s">
        <v>183</v>
      </c>
      <c r="K196" s="107"/>
      <c r="L196" s="107" t="s">
        <v>53</v>
      </c>
      <c r="M196" s="107" t="s">
        <v>4</v>
      </c>
      <c r="N196" s="107"/>
      <c r="O196" s="107"/>
      <c r="P196" s="111"/>
      <c r="Q196" s="103"/>
      <c r="R196" s="103"/>
    </row>
    <row r="197" spans="1:18" ht="25.5" customHeight="1" x14ac:dyDescent="0.2">
      <c r="A197" s="107"/>
      <c r="B197" s="110"/>
      <c r="C197" s="107"/>
      <c r="D197" s="107"/>
      <c r="E197" s="105"/>
      <c r="F197" s="106"/>
      <c r="G197" s="79" t="s">
        <v>8</v>
      </c>
      <c r="H197" s="79" t="s">
        <v>9</v>
      </c>
      <c r="I197" s="107"/>
      <c r="J197" s="79" t="s">
        <v>12</v>
      </c>
      <c r="K197" s="79" t="s">
        <v>9</v>
      </c>
      <c r="L197" s="107"/>
      <c r="M197" s="79" t="s">
        <v>182</v>
      </c>
      <c r="N197" s="79" t="s">
        <v>49</v>
      </c>
      <c r="O197" s="107"/>
      <c r="P197" s="111"/>
      <c r="Q197" s="103"/>
      <c r="R197" s="104"/>
    </row>
    <row r="198" spans="1:18" ht="25.5" customHeight="1" x14ac:dyDescent="0.2">
      <c r="A198" s="13">
        <v>1</v>
      </c>
      <c r="B198" s="13"/>
      <c r="C198" s="6">
        <v>2</v>
      </c>
      <c r="D198" s="6">
        <v>3</v>
      </c>
      <c r="E198" s="43">
        <v>4</v>
      </c>
      <c r="F198" s="12">
        <v>5</v>
      </c>
      <c r="G198" s="6">
        <v>6</v>
      </c>
      <c r="H198" s="6">
        <v>7</v>
      </c>
      <c r="I198" s="6">
        <v>8</v>
      </c>
      <c r="J198" s="6">
        <v>9</v>
      </c>
      <c r="K198" s="6">
        <v>10</v>
      </c>
      <c r="L198" s="6">
        <v>11</v>
      </c>
      <c r="M198" s="6">
        <v>12</v>
      </c>
      <c r="N198" s="6">
        <v>13</v>
      </c>
      <c r="O198" s="6">
        <v>14</v>
      </c>
      <c r="P198" s="6">
        <v>15</v>
      </c>
      <c r="Q198" s="3">
        <v>16</v>
      </c>
      <c r="R198" s="3">
        <v>17</v>
      </c>
    </row>
    <row r="199" spans="1:18" ht="25.5" customHeight="1" x14ac:dyDescent="0.2">
      <c r="A199" s="99" t="s">
        <v>567</v>
      </c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1"/>
      <c r="R199" s="83"/>
    </row>
    <row r="200" spans="1:18" ht="25.5" customHeight="1" x14ac:dyDescent="0.2">
      <c r="A200" s="65" t="s">
        <v>68</v>
      </c>
      <c r="B200" s="48"/>
      <c r="C200" s="65" t="s">
        <v>158</v>
      </c>
      <c r="D200" s="65" t="s">
        <v>70</v>
      </c>
      <c r="E200" s="29" t="s">
        <v>415</v>
      </c>
      <c r="F200" s="68" t="s">
        <v>409</v>
      </c>
      <c r="G200" s="79">
        <v>876</v>
      </c>
      <c r="H200" s="79" t="s">
        <v>378</v>
      </c>
      <c r="I200" s="69" t="s">
        <v>418</v>
      </c>
      <c r="J200" s="79">
        <v>7114</v>
      </c>
      <c r="K200" s="79" t="s">
        <v>45</v>
      </c>
      <c r="L200" s="32"/>
      <c r="M200" s="66"/>
      <c r="N200" s="66"/>
      <c r="O200" s="79" t="s">
        <v>84</v>
      </c>
      <c r="P200" s="79" t="s">
        <v>57</v>
      </c>
      <c r="Q200" s="79" t="s">
        <v>56</v>
      </c>
      <c r="R200" s="79" t="s">
        <v>57</v>
      </c>
    </row>
    <row r="201" spans="1:18" ht="25.5" customHeight="1" x14ac:dyDescent="0.2">
      <c r="A201" s="65" t="s">
        <v>149</v>
      </c>
      <c r="B201" s="48"/>
      <c r="C201" s="79" t="s">
        <v>158</v>
      </c>
      <c r="D201" s="65" t="s">
        <v>70</v>
      </c>
      <c r="E201" s="29" t="s">
        <v>416</v>
      </c>
      <c r="F201" s="68" t="s">
        <v>409</v>
      </c>
      <c r="G201" s="79">
        <v>876</v>
      </c>
      <c r="H201" s="79" t="s">
        <v>378</v>
      </c>
      <c r="I201" s="69" t="s">
        <v>418</v>
      </c>
      <c r="J201" s="79">
        <v>7114</v>
      </c>
      <c r="K201" s="79" t="s">
        <v>45</v>
      </c>
      <c r="L201" s="32"/>
      <c r="M201" s="66"/>
      <c r="N201" s="66"/>
      <c r="O201" s="79" t="s">
        <v>84</v>
      </c>
      <c r="P201" s="79" t="s">
        <v>57</v>
      </c>
      <c r="Q201" s="79" t="s">
        <v>56</v>
      </c>
      <c r="R201" s="79" t="s">
        <v>57</v>
      </c>
    </row>
    <row r="202" spans="1:18" ht="25.5" customHeight="1" x14ac:dyDescent="0.2">
      <c r="A202" s="65" t="s">
        <v>150</v>
      </c>
      <c r="B202" s="65"/>
      <c r="C202" s="27" t="s">
        <v>30</v>
      </c>
      <c r="D202" s="27" t="s">
        <v>80</v>
      </c>
      <c r="E202" s="2" t="s">
        <v>459</v>
      </c>
      <c r="F202" s="78" t="s">
        <v>27</v>
      </c>
      <c r="G202" s="79">
        <v>642</v>
      </c>
      <c r="H202" s="79" t="s">
        <v>61</v>
      </c>
      <c r="I202" s="80">
        <v>7</v>
      </c>
      <c r="J202" s="79">
        <v>7114</v>
      </c>
      <c r="K202" s="79" t="s">
        <v>45</v>
      </c>
      <c r="L202" s="67"/>
      <c r="M202" s="66"/>
      <c r="N202" s="66"/>
      <c r="O202" s="79" t="s">
        <v>84</v>
      </c>
      <c r="P202" s="79" t="s">
        <v>57</v>
      </c>
      <c r="Q202" s="80" t="s">
        <v>56</v>
      </c>
      <c r="R202" s="79" t="s">
        <v>57</v>
      </c>
    </row>
    <row r="203" spans="1:18" ht="25.5" customHeight="1" x14ac:dyDescent="0.2">
      <c r="A203" s="65" t="s">
        <v>151</v>
      </c>
      <c r="B203" s="65"/>
      <c r="C203" s="27" t="s">
        <v>30</v>
      </c>
      <c r="D203" s="27" t="s">
        <v>80</v>
      </c>
      <c r="E203" s="2" t="s">
        <v>460</v>
      </c>
      <c r="F203" s="78" t="s">
        <v>27</v>
      </c>
      <c r="G203" s="79">
        <v>642</v>
      </c>
      <c r="H203" s="79" t="s">
        <v>61</v>
      </c>
      <c r="I203" s="80">
        <v>5</v>
      </c>
      <c r="J203" s="79">
        <v>7114</v>
      </c>
      <c r="K203" s="79" t="s">
        <v>45</v>
      </c>
      <c r="L203" s="67"/>
      <c r="M203" s="66"/>
      <c r="N203" s="66"/>
      <c r="O203" s="79" t="s">
        <v>84</v>
      </c>
      <c r="P203" s="79" t="s">
        <v>57</v>
      </c>
      <c r="Q203" s="80" t="s">
        <v>56</v>
      </c>
      <c r="R203" s="79" t="s">
        <v>57</v>
      </c>
    </row>
    <row r="204" spans="1:18" ht="25.5" customHeight="1" x14ac:dyDescent="0.2">
      <c r="A204" s="65" t="s">
        <v>152</v>
      </c>
      <c r="B204" s="65"/>
      <c r="C204" s="65" t="s">
        <v>73</v>
      </c>
      <c r="D204" s="65" t="s">
        <v>72</v>
      </c>
      <c r="E204" s="29" t="s">
        <v>540</v>
      </c>
      <c r="F204" s="7" t="s">
        <v>168</v>
      </c>
      <c r="G204" s="79">
        <v>642</v>
      </c>
      <c r="H204" s="79" t="s">
        <v>61</v>
      </c>
      <c r="I204" s="57" t="s">
        <v>273</v>
      </c>
      <c r="J204" s="79">
        <v>7114</v>
      </c>
      <c r="K204" s="79" t="s">
        <v>45</v>
      </c>
      <c r="L204" s="67"/>
      <c r="M204" s="50"/>
      <c r="N204" s="66"/>
      <c r="O204" s="79" t="s">
        <v>66</v>
      </c>
      <c r="P204" s="79" t="s">
        <v>56</v>
      </c>
      <c r="Q204" s="79" t="s">
        <v>56</v>
      </c>
      <c r="R204" s="79" t="s">
        <v>57</v>
      </c>
    </row>
    <row r="205" spans="1:18" ht="25.5" customHeight="1" x14ac:dyDescent="0.2">
      <c r="A205" s="65" t="s">
        <v>153</v>
      </c>
      <c r="B205" s="39"/>
      <c r="C205" s="79" t="s">
        <v>137</v>
      </c>
      <c r="D205" s="79" t="s">
        <v>138</v>
      </c>
      <c r="E205" s="56" t="s">
        <v>511</v>
      </c>
      <c r="F205" s="58" t="s">
        <v>168</v>
      </c>
      <c r="G205" s="79">
        <v>642</v>
      </c>
      <c r="H205" s="79" t="s">
        <v>61</v>
      </c>
      <c r="I205" s="69" t="s">
        <v>385</v>
      </c>
      <c r="J205" s="79">
        <v>7114</v>
      </c>
      <c r="K205" s="79" t="s">
        <v>45</v>
      </c>
      <c r="L205" s="57"/>
      <c r="M205" s="66"/>
      <c r="N205" s="66"/>
      <c r="O205" s="79" t="s">
        <v>84</v>
      </c>
      <c r="P205" s="79" t="s">
        <v>57</v>
      </c>
      <c r="Q205" s="79" t="s">
        <v>56</v>
      </c>
      <c r="R205" s="79" t="s">
        <v>57</v>
      </c>
    </row>
    <row r="206" spans="1:18" ht="25.5" customHeight="1" x14ac:dyDescent="0.2">
      <c r="A206" s="65" t="s">
        <v>154</v>
      </c>
      <c r="B206" s="40"/>
      <c r="C206" s="79" t="s">
        <v>147</v>
      </c>
      <c r="D206" s="65" t="s">
        <v>148</v>
      </c>
      <c r="E206" s="56" t="s">
        <v>502</v>
      </c>
      <c r="F206" s="58" t="s">
        <v>564</v>
      </c>
      <c r="G206" s="79">
        <v>642</v>
      </c>
      <c r="H206" s="79" t="s">
        <v>61</v>
      </c>
      <c r="I206" s="69">
        <v>1000</v>
      </c>
      <c r="J206" s="79">
        <v>7114</v>
      </c>
      <c r="K206" s="79" t="s">
        <v>45</v>
      </c>
      <c r="L206" s="57"/>
      <c r="M206" s="66"/>
      <c r="N206" s="66"/>
      <c r="O206" s="79" t="s">
        <v>84</v>
      </c>
      <c r="P206" s="79" t="s">
        <v>57</v>
      </c>
      <c r="Q206" s="79" t="s">
        <v>56</v>
      </c>
      <c r="R206" s="79" t="s">
        <v>57</v>
      </c>
    </row>
    <row r="207" spans="1:18" ht="25.5" customHeight="1" x14ac:dyDescent="0.2">
      <c r="A207" s="65" t="s">
        <v>155</v>
      </c>
      <c r="B207" s="40"/>
      <c r="C207" s="65" t="s">
        <v>47</v>
      </c>
      <c r="D207" s="65" t="s">
        <v>47</v>
      </c>
      <c r="E207" s="2" t="s">
        <v>46</v>
      </c>
      <c r="F207" s="68" t="s">
        <v>542</v>
      </c>
      <c r="G207" s="79">
        <v>642</v>
      </c>
      <c r="H207" s="79" t="s">
        <v>61</v>
      </c>
      <c r="I207" s="62">
        <v>10.5</v>
      </c>
      <c r="J207" s="79">
        <v>7114</v>
      </c>
      <c r="K207" s="79" t="s">
        <v>45</v>
      </c>
      <c r="L207" s="24"/>
      <c r="M207" s="66"/>
      <c r="N207" s="66"/>
      <c r="O207" s="79" t="s">
        <v>66</v>
      </c>
      <c r="P207" s="79" t="s">
        <v>56</v>
      </c>
      <c r="Q207" s="79" t="s">
        <v>56</v>
      </c>
      <c r="R207" s="79" t="s">
        <v>57</v>
      </c>
    </row>
    <row r="208" spans="1:18" ht="25.5" customHeight="1" x14ac:dyDescent="0.2">
      <c r="A208" s="65" t="s">
        <v>156</v>
      </c>
      <c r="B208" s="40"/>
      <c r="C208" s="79" t="s">
        <v>177</v>
      </c>
      <c r="D208" s="65" t="s">
        <v>75</v>
      </c>
      <c r="E208" s="2" t="s">
        <v>552</v>
      </c>
      <c r="F208" s="58" t="s">
        <v>168</v>
      </c>
      <c r="G208" s="79">
        <v>792</v>
      </c>
      <c r="H208" s="79" t="s">
        <v>65</v>
      </c>
      <c r="I208" s="69">
        <v>35</v>
      </c>
      <c r="J208" s="79">
        <v>7114</v>
      </c>
      <c r="K208" s="79" t="s">
        <v>45</v>
      </c>
      <c r="L208" s="24"/>
      <c r="M208" s="66"/>
      <c r="N208" s="66"/>
      <c r="O208" s="79" t="s">
        <v>66</v>
      </c>
      <c r="P208" s="79" t="s">
        <v>56</v>
      </c>
      <c r="Q208" s="79" t="s">
        <v>56</v>
      </c>
      <c r="R208" s="79" t="s">
        <v>57</v>
      </c>
    </row>
  </sheetData>
  <autoFilter ref="A14:R176" xr:uid="{00000000-0009-0000-0000-000000000000}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74">
    <mergeCell ref="A199:Q199"/>
    <mergeCell ref="Q195:Q197"/>
    <mergeCell ref="R195:R197"/>
    <mergeCell ref="E196:E197"/>
    <mergeCell ref="F196:F197"/>
    <mergeCell ref="G196:H196"/>
    <mergeCell ref="I196:I197"/>
    <mergeCell ref="J196:K196"/>
    <mergeCell ref="L196:L197"/>
    <mergeCell ref="M196:N196"/>
    <mergeCell ref="A194:P194"/>
    <mergeCell ref="A195:A197"/>
    <mergeCell ref="B195:B197"/>
    <mergeCell ref="C195:C197"/>
    <mergeCell ref="D195:D197"/>
    <mergeCell ref="E195:N195"/>
    <mergeCell ref="O195:O197"/>
    <mergeCell ref="P195:P197"/>
    <mergeCell ref="A10:E10"/>
    <mergeCell ref="F10:P10"/>
    <mergeCell ref="N1:P1"/>
    <mergeCell ref="N2:P2"/>
    <mergeCell ref="N3:P3"/>
    <mergeCell ref="A4:P4"/>
    <mergeCell ref="A6:E6"/>
    <mergeCell ref="F6:P6"/>
    <mergeCell ref="A7:E7"/>
    <mergeCell ref="F7:P7"/>
    <mergeCell ref="A8:E8"/>
    <mergeCell ref="F8:P8"/>
    <mergeCell ref="A9:E9"/>
    <mergeCell ref="A11:E11"/>
    <mergeCell ref="F11:P11"/>
    <mergeCell ref="A12:E12"/>
    <mergeCell ref="F12:P12"/>
    <mergeCell ref="G13:H13"/>
    <mergeCell ref="R14:R16"/>
    <mergeCell ref="E14:N14"/>
    <mergeCell ref="E15:E16"/>
    <mergeCell ref="F15:F16"/>
    <mergeCell ref="G15:H15"/>
    <mergeCell ref="I15:I16"/>
    <mergeCell ref="J15:K15"/>
    <mergeCell ref="A155:Q155"/>
    <mergeCell ref="A14:A16"/>
    <mergeCell ref="B14:B16"/>
    <mergeCell ref="C14:C16"/>
    <mergeCell ref="D14:D16"/>
    <mergeCell ref="L15:L16"/>
    <mergeCell ref="M15:N15"/>
    <mergeCell ref="A18:Q18"/>
    <mergeCell ref="A138:Q138"/>
    <mergeCell ref="O14:O16"/>
    <mergeCell ref="P14:P16"/>
    <mergeCell ref="Q14:Q16"/>
    <mergeCell ref="A169:Q169"/>
    <mergeCell ref="A179:A181"/>
    <mergeCell ref="B179:B181"/>
    <mergeCell ref="C179:C181"/>
    <mergeCell ref="D179:D181"/>
    <mergeCell ref="E179:N179"/>
    <mergeCell ref="O179:O181"/>
    <mergeCell ref="P179:P181"/>
    <mergeCell ref="A178:P178"/>
    <mergeCell ref="A183:Q183"/>
    <mergeCell ref="Q179:Q181"/>
    <mergeCell ref="R179:R181"/>
    <mergeCell ref="E180:E181"/>
    <mergeCell ref="F180:F181"/>
    <mergeCell ref="G180:H180"/>
    <mergeCell ref="I180:I181"/>
    <mergeCell ref="J180:K180"/>
    <mergeCell ref="L180:L181"/>
    <mergeCell ref="M180:N180"/>
  </mergeCells>
  <phoneticPr fontId="46" type="noConversion"/>
  <conditionalFormatting sqref="N79 N113 N93:N111">
    <cfRule type="timePeriod" dxfId="23" priority="30" timePeriod="lastWeek">
      <formula>AND(TODAY()-ROUNDDOWN(N79,0)&gt;=(WEEKDAY(TODAY())),TODAY()-ROUNDDOWN(N79,0)&lt;(WEEKDAY(TODAY())+7))</formula>
    </cfRule>
  </conditionalFormatting>
  <conditionalFormatting sqref="N83:N84">
    <cfRule type="timePeriod" dxfId="22" priority="29" timePeriod="lastWeek">
      <formula>AND(TODAY()-ROUNDDOWN(N83,0)&gt;=(WEEKDAY(TODAY())),TODAY()-ROUNDDOWN(N83,0)&lt;(WEEKDAY(TODAY())+7))</formula>
    </cfRule>
  </conditionalFormatting>
  <conditionalFormatting sqref="N85:N91">
    <cfRule type="timePeriod" dxfId="21" priority="26" timePeriod="lastWeek">
      <formula>AND(TODAY()-ROUNDDOWN(N85,0)&gt;=(WEEKDAY(TODAY())),TODAY()-ROUNDDOWN(N85,0)&lt;(WEEKDAY(TODAY())+7))</formula>
    </cfRule>
  </conditionalFormatting>
  <conditionalFormatting sqref="N92">
    <cfRule type="timePeriod" dxfId="20" priority="25" timePeriod="lastWeek">
      <formula>AND(TODAY()-ROUNDDOWN(N92,0)&gt;=(WEEKDAY(TODAY())),TODAY()-ROUNDDOWN(N92,0)&lt;(WEEKDAY(TODAY())+7))</formula>
    </cfRule>
  </conditionalFormatting>
  <conditionalFormatting sqref="N112">
    <cfRule type="timePeriod" dxfId="19" priority="23" timePeriod="lastWeek">
      <formula>AND(TODAY()-ROUNDDOWN(N112,0)&gt;=(WEEKDAY(TODAY())),TODAY()-ROUNDDOWN(N112,0)&lt;(WEEKDAY(TODAY())+7))</formula>
    </cfRule>
  </conditionalFormatting>
  <conditionalFormatting sqref="N114:N115">
    <cfRule type="timePeriod" dxfId="18" priority="22" timePeriod="lastWeek">
      <formula>AND(TODAY()-ROUNDDOWN(N114,0)&gt;=(WEEKDAY(TODAY())),TODAY()-ROUNDDOWN(N114,0)&lt;(WEEKDAY(TODAY())+7))</formula>
    </cfRule>
  </conditionalFormatting>
  <conditionalFormatting sqref="N116">
    <cfRule type="timePeriod" dxfId="17" priority="21" timePeriod="lastWeek">
      <formula>AND(TODAY()-ROUNDDOWN(N116,0)&gt;=(WEEKDAY(TODAY())),TODAY()-ROUNDDOWN(N116,0)&lt;(WEEKDAY(TODAY())+7))</formula>
    </cfRule>
  </conditionalFormatting>
  <conditionalFormatting sqref="N117">
    <cfRule type="timePeriod" dxfId="16" priority="19" timePeriod="lastWeek">
      <formula>AND(TODAY()-ROUNDDOWN(N117,0)&gt;=(WEEKDAY(TODAY())),TODAY()-ROUNDDOWN(N117,0)&lt;(WEEKDAY(TODAY())+7))</formula>
    </cfRule>
  </conditionalFormatting>
  <conditionalFormatting sqref="N118">
    <cfRule type="timePeriod" dxfId="15" priority="18" timePeriod="lastWeek">
      <formula>AND(TODAY()-ROUNDDOWN(N118,0)&gt;=(WEEKDAY(TODAY())),TODAY()-ROUNDDOWN(N118,0)&lt;(WEEKDAY(TODAY())+7))</formula>
    </cfRule>
  </conditionalFormatting>
  <conditionalFormatting sqref="N119">
    <cfRule type="timePeriod" dxfId="14" priority="17" timePeriod="lastWeek">
      <formula>AND(TODAY()-ROUNDDOWN(N119,0)&gt;=(WEEKDAY(TODAY())),TODAY()-ROUNDDOWN(N119,0)&lt;(WEEKDAY(TODAY())+7))</formula>
    </cfRule>
  </conditionalFormatting>
  <conditionalFormatting sqref="N120 N125">
    <cfRule type="timePeriod" dxfId="13" priority="16" timePeriod="lastWeek">
      <formula>AND(TODAY()-ROUNDDOWN(N120,0)&gt;=(WEEKDAY(TODAY())),TODAY()-ROUNDDOWN(N120,0)&lt;(WEEKDAY(TODAY())+7))</formula>
    </cfRule>
  </conditionalFormatting>
  <conditionalFormatting sqref="N121">
    <cfRule type="timePeriod" dxfId="12" priority="14" timePeriod="lastWeek">
      <formula>AND(TODAY()-ROUNDDOWN(N121,0)&gt;=(WEEKDAY(TODAY())),TODAY()-ROUNDDOWN(N121,0)&lt;(WEEKDAY(TODAY())+7))</formula>
    </cfRule>
  </conditionalFormatting>
  <conditionalFormatting sqref="N122">
    <cfRule type="timePeriod" dxfId="11" priority="13" timePeriod="lastWeek">
      <formula>AND(TODAY()-ROUNDDOWN(N122,0)&gt;=(WEEKDAY(TODAY())),TODAY()-ROUNDDOWN(N122,0)&lt;(WEEKDAY(TODAY())+7))</formula>
    </cfRule>
  </conditionalFormatting>
  <conditionalFormatting sqref="N123">
    <cfRule type="timePeriod" dxfId="10" priority="12" timePeriod="lastWeek">
      <formula>AND(TODAY()-ROUNDDOWN(N123,0)&gt;=(WEEKDAY(TODAY())),TODAY()-ROUNDDOWN(N123,0)&lt;(WEEKDAY(TODAY())+7))</formula>
    </cfRule>
  </conditionalFormatting>
  <conditionalFormatting sqref="N124">
    <cfRule type="timePeriod" dxfId="9" priority="11" timePeriod="lastWeek">
      <formula>AND(TODAY()-ROUNDDOWN(N124,0)&gt;=(WEEKDAY(TODAY())),TODAY()-ROUNDDOWN(N124,0)&lt;(WEEKDAY(TODAY())+7))</formula>
    </cfRule>
  </conditionalFormatting>
  <conditionalFormatting sqref="N126">
    <cfRule type="timePeriod" dxfId="8" priority="10" timePeriod="lastWeek">
      <formula>AND(TODAY()-ROUNDDOWN(N126,0)&gt;=(WEEKDAY(TODAY())),TODAY()-ROUNDDOWN(N126,0)&lt;(WEEKDAY(TODAY())+7))</formula>
    </cfRule>
  </conditionalFormatting>
  <conditionalFormatting sqref="N127">
    <cfRule type="timePeriod" dxfId="7" priority="9" timePeriod="lastWeek">
      <formula>AND(TODAY()-ROUNDDOWN(N127,0)&gt;=(WEEKDAY(TODAY())),TODAY()-ROUNDDOWN(N127,0)&lt;(WEEKDAY(TODAY())+7))</formula>
    </cfRule>
  </conditionalFormatting>
  <conditionalFormatting sqref="N128">
    <cfRule type="timePeriod" dxfId="6" priority="8" timePeriod="lastWeek">
      <formula>AND(TODAY()-ROUNDDOWN(N128,0)&gt;=(WEEKDAY(TODAY())),TODAY()-ROUNDDOWN(N128,0)&lt;(WEEKDAY(TODAY())+7))</formula>
    </cfRule>
  </conditionalFormatting>
  <conditionalFormatting sqref="N129">
    <cfRule type="timePeriod" dxfId="5" priority="7" timePeriod="lastWeek">
      <formula>AND(TODAY()-ROUNDDOWN(N129,0)&gt;=(WEEKDAY(TODAY())),TODAY()-ROUNDDOWN(N129,0)&lt;(WEEKDAY(TODAY())+7))</formula>
    </cfRule>
  </conditionalFormatting>
  <conditionalFormatting sqref="N130">
    <cfRule type="timePeriod" dxfId="4" priority="5" timePeriod="lastWeek">
      <formula>AND(TODAY()-ROUNDDOWN(N130,0)&gt;=(WEEKDAY(TODAY())),TODAY()-ROUNDDOWN(N130,0)&lt;(WEEKDAY(TODAY())+7))</formula>
    </cfRule>
  </conditionalFormatting>
  <conditionalFormatting sqref="N131">
    <cfRule type="timePeriod" dxfId="3" priority="4" timePeriod="lastWeek">
      <formula>AND(TODAY()-ROUNDDOWN(N131,0)&gt;=(WEEKDAY(TODAY())),TODAY()-ROUNDDOWN(N131,0)&lt;(WEEKDAY(TODAY())+7))</formula>
    </cfRule>
  </conditionalFormatting>
  <conditionalFormatting sqref="N132">
    <cfRule type="timePeriod" dxfId="2" priority="3" timePeriod="lastWeek">
      <formula>AND(TODAY()-ROUNDDOWN(N132,0)&gt;=(WEEKDAY(TODAY())),TODAY()-ROUNDDOWN(N132,0)&lt;(WEEKDAY(TODAY())+7))</formula>
    </cfRule>
  </conditionalFormatting>
  <conditionalFormatting sqref="N133">
    <cfRule type="timePeriod" dxfId="1" priority="2" timePeriod="lastWeek">
      <formula>AND(TODAY()-ROUNDDOWN(N133,0)&gt;=(WEEKDAY(TODAY())),TODAY()-ROUNDDOWN(N133,0)&lt;(WEEKDAY(TODAY())+7))</formula>
    </cfRule>
  </conditionalFormatting>
  <conditionalFormatting sqref="N134 N136:N137">
    <cfRule type="timePeriod" dxfId="0" priority="1" timePeriod="lastWeek">
      <formula>AND(TODAY()-ROUNDDOWN(N134,0)&gt;=(WEEKDAY(TODAY())),TODAY()-ROUNDDOWN(N134,0)&lt;(WEEKDAY(TODAY())+7))</formula>
    </cfRule>
  </conditionalFormatting>
  <hyperlinks>
    <hyperlink ref="F9" r:id="rId1" xr:uid="{00000000-0004-0000-0000-000000000000}"/>
  </hyperlinks>
  <pageMargins left="0.39370078740157483" right="0.19685039370078741" top="0.19685039370078741" bottom="0.19685039370078741" header="0.31496062992125984" footer="0.31496062992125984"/>
  <pageSetup paperSize="9" scale="57" orientation="landscape" r:id="rId2"/>
  <rowBreaks count="2" manualBreakCount="2">
    <brk id="81" max="23" man="1"/>
    <brk id="17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Иванина Татьяна Васильевна</dc:creator>
  <cp:lastModifiedBy>Остроухова Елена Валерьевна</cp:lastModifiedBy>
  <cp:lastPrinted>2022-02-09T09:31:56Z</cp:lastPrinted>
  <dcterms:created xsi:type="dcterms:W3CDTF">2012-11-16T06:13:17Z</dcterms:created>
  <dcterms:modified xsi:type="dcterms:W3CDTF">2022-02-14T05:59:50Z</dcterms:modified>
</cp:coreProperties>
</file>